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783" activeTab="1"/>
  </bookViews>
  <sheets>
    <sheet name="入力シート" sheetId="1" r:id="rId1"/>
    <sheet name="変更申請書" sheetId="2" r:id="rId2"/>
    <sheet name="添付書類" sheetId="3" r:id="rId3"/>
    <sheet name="変更理由書" sheetId="4" r:id="rId4"/>
    <sheet name="実施の内容（選択約款あり）" sheetId="5" r:id="rId5"/>
    <sheet name="ガス販売量" sheetId="6" r:id="rId6"/>
    <sheet name="営業費項目別算定明細表" sheetId="7" r:id="rId7"/>
    <sheet name="総原価整理表" sheetId="8" r:id="rId8"/>
    <sheet name="機能別原価配分集計表" sheetId="9" r:id="rId9"/>
    <sheet name="比較表" sheetId="10" r:id="rId10"/>
    <sheet name="原資等整理表" sheetId="11" r:id="rId11"/>
    <sheet name="参考資料１～４" sheetId="12" r:id="rId12"/>
    <sheet name="新旧対照表" sheetId="13" r:id="rId13"/>
    <sheet name="消費税等・・・説明書" sheetId="14" r:id="rId14"/>
    <sheet name="お知らせ" sheetId="15" r:id="rId15"/>
    <sheet name="原料費計算書" sheetId="16" r:id="rId16"/>
    <sheet name="ガス販売実績表" sheetId="17" r:id="rId17"/>
    <sheet name="メーター交換個別明細表" sheetId="18" r:id="rId18"/>
    <sheet name="メーター交換個別明細表（内訳）" sheetId="19" r:id="rId19"/>
  </sheets>
  <externalReferences>
    <externalReference r:id="rId22"/>
  </externalReferences>
  <definedNames>
    <definedName name="_xlfn.IFERROR" hidden="1">#NAME?</definedName>
    <definedName name="_xlnm.Print_Area" localSheetId="14">'お知らせ'!$A$3:$AH$62</definedName>
    <definedName name="_xlnm.Print_Area" localSheetId="16">'ガス販売実績表'!$A$5:$AI$37</definedName>
    <definedName name="_xlnm.Print_Area" localSheetId="17">'メーター交換個別明細表'!$A$4:$M$21</definedName>
    <definedName name="_xlnm.Print_Area" localSheetId="18">'メーター交換個別明細表（内訳）'!$A$3:$Q$32</definedName>
    <definedName name="_xlnm.Print_Area" localSheetId="15">'原料費計算書'!$A$6:$E$57</definedName>
    <definedName name="_xlnm.Print_Area" localSheetId="13">'消費税等・・・説明書'!$A$3:$AH$43</definedName>
    <definedName name="_xlnm.Print_Area" localSheetId="12">'新旧対照表'!$A$3:$Y$87</definedName>
    <definedName name="_xlnm.Print_Area" localSheetId="2">'添付書類'!$A$2:$O$21</definedName>
    <definedName name="_xlnm.Print_Area" localSheetId="3">'変更理由書'!$A$3:$K$34</definedName>
    <definedName name="_xlnm.Print_Titles" localSheetId="12">'新旧対照表'!$3:$4</definedName>
    <definedName name="投資区分">#REF!</definedName>
  </definedNames>
  <calcPr fullCalcOnLoad="1"/>
</workbook>
</file>

<file path=xl/sharedStrings.xml><?xml version="1.0" encoding="utf-8"?>
<sst xmlns="http://schemas.openxmlformats.org/spreadsheetml/2006/main" count="1425" uniqueCount="942">
  <si>
    <t>平成　 年 　月 　日</t>
  </si>
  <si>
    <t>関東経済産業局長　殿</t>
  </si>
  <si>
    <t>住所</t>
  </si>
  <si>
    <t>東京都港区西新橋１－２－９</t>
  </si>
  <si>
    <t>氏名</t>
  </si>
  <si>
    <t>株式会社コミュニティーガス　</t>
  </si>
  <si>
    <t>代表取締役</t>
  </si>
  <si>
    <t>簡易太郎</t>
  </si>
  <si>
    <t>印</t>
  </si>
  <si>
    <t>（供給地点及びその数）</t>
  </si>
  <si>
    <t>245</t>
  </si>
  <si>
    <t>地点</t>
  </si>
  <si>
    <t>コミュニティー団地</t>
  </si>
  <si>
    <t xml:space="preserve">備考  </t>
  </si>
  <si>
    <t>１．用紙の大きさは、日本工業規格Ａ４とすること。</t>
  </si>
  <si>
    <t>２．氏名を記載し、押印することに代えて、署名することができる。この場合において、</t>
  </si>
  <si>
    <t>署名は必ず本人が自署するものとする。</t>
  </si>
  <si>
    <t>様式第１４ (第１９条、第８６条関係)</t>
  </si>
  <si>
    <t xml:space="preserve">供給約款変更認可申請書 </t>
  </si>
  <si>
    <t>　ガス事業法第３７条の７第１項において準用する同法第１７条第１項の規定により次のとおり供給約款の変更の認可を受けたいので申請します。</t>
  </si>
  <si>
    <t xml:space="preserve">  実 施 の 内 容</t>
  </si>
  <si>
    <t>別紙のとおり</t>
  </si>
  <si>
    <t xml:space="preserve">  実  施  期  日</t>
  </si>
  <si>
    <t>平成26年08月11日</t>
  </si>
  <si>
    <t>様式第１（第３条、第４条、第５条、第６条、第７条関係）</t>
  </si>
  <si>
    <t>第１表</t>
  </si>
  <si>
    <t>ガ　ス　の　販　売　量</t>
  </si>
  <si>
    <t>１供給地点当たり月平均販売量(a1)　　×　　供給地点数(a2)　　×　　１２　　＝　　ガスの販売量(Ａ)</t>
  </si>
  <si>
    <t>(a1)</t>
  </si>
  <si>
    <t>14.0</t>
  </si>
  <si>
    <t>㎥/月</t>
  </si>
  <si>
    <t>(a2)</t>
  </si>
  <si>
    <t>(Ａ)</t>
  </si>
  <si>
    <t>41,160.0</t>
  </si>
  <si>
    <t>㎥/年</t>
  </si>
  <si>
    <t>第２表</t>
  </si>
  <si>
    <t>有 形 固 定 資 産 投 資 額</t>
  </si>
  <si>
    <t>土</t>
  </si>
  <si>
    <t>地</t>
  </si>
  <si>
    <t>特定製造所別</t>
  </si>
  <si>
    <t>１</t>
  </si>
  <si>
    <t>２</t>
  </si>
  <si>
    <t>計</t>
  </si>
  <si>
    <t>備考</t>
  </si>
  <si>
    <t>項　　　目</t>
  </si>
  <si>
    <t xml:space="preserve"> 取 得 年 月 日</t>
  </si>
  <si>
    <t>昭和62年04月01日</t>
  </si>
  <si>
    <t xml:space="preserve"> 取 得 面 積        (b1)</t>
  </si>
  <si>
    <t>300.00 ㎡</t>
  </si>
  <si>
    <t xml:space="preserve"> 取 得 価 格        (b2)</t>
  </si>
  <si>
    <t>6,000,000 円</t>
  </si>
  <si>
    <t>1㎡当り取得価格</t>
  </si>
  <si>
    <t xml:space="preserve">(b2/b1) </t>
  </si>
  <si>
    <t>(b3)</t>
  </si>
  <si>
    <t>20,000 円/㎡</t>
  </si>
  <si>
    <t xml:space="preserve"> 所 要 面 積</t>
  </si>
  <si>
    <t>(b4)</t>
  </si>
  <si>
    <t>211.00 ㎡</t>
  </si>
  <si>
    <t xml:space="preserve"> 土地投資額</t>
  </si>
  <si>
    <t>(B①)</t>
  </si>
  <si>
    <t>(b3×b4 )</t>
  </si>
  <si>
    <t>4,220,000 円</t>
  </si>
  <si>
    <t>建</t>
  </si>
  <si>
    <t>物</t>
  </si>
  <si>
    <t>及</t>
  </si>
  <si>
    <t>び</t>
  </si>
  <si>
    <t>償</t>
  </si>
  <si>
    <t>却</t>
  </si>
  <si>
    <t>資</t>
  </si>
  <si>
    <t>産</t>
  </si>
  <si>
    <t>投資額内訳</t>
  </si>
  <si>
    <t xml:space="preserve"> 1供給地点当たり</t>
  </si>
  <si>
    <t>供給地点数</t>
  </si>
  <si>
    <t>投　資　額①</t>
  </si>
  <si>
    <t>投　資　額②</t>
  </si>
  <si>
    <t>投資額(円)</t>
  </si>
  <si>
    <t>(円)</t>
  </si>
  <si>
    <t xml:space="preserve"> 建                   物</t>
  </si>
  <si>
    <t>9,380</t>
  </si>
  <si>
    <t>2,298,100</t>
  </si>
  <si>
    <t>0</t>
  </si>
  <si>
    <t xml:space="preserve"> 構        築         物</t>
  </si>
  <si>
    <t>1,550</t>
  </si>
  <si>
    <t>379,750</t>
  </si>
  <si>
    <t xml:space="preserve"> 集     合     装     置</t>
  </si>
  <si>
    <t>9,620</t>
  </si>
  <si>
    <t>2,356,900</t>
  </si>
  <si>
    <t xml:space="preserve"> 容                   器</t>
  </si>
  <si>
    <t>4,560</t>
  </si>
  <si>
    <t>1,117,200</t>
  </si>
  <si>
    <t>共 同</t>
  </si>
  <si>
    <t>導管取替(B④)</t>
  </si>
  <si>
    <t>32,380</t>
  </si>
  <si>
    <t>200</t>
  </si>
  <si>
    <t>6,476,000</t>
  </si>
  <si>
    <t>導</t>
  </si>
  <si>
    <t>住 宅</t>
  </si>
  <si>
    <t>上記以外</t>
  </si>
  <si>
    <t>管</t>
  </si>
  <si>
    <t>単 独</t>
  </si>
  <si>
    <t>導管取替(B⑤)</t>
  </si>
  <si>
    <t>103,950</t>
  </si>
  <si>
    <t>45</t>
  </si>
  <si>
    <t>4,677,750</t>
  </si>
  <si>
    <t xml:space="preserve"> メ     ー     タ     ー</t>
  </si>
  <si>
    <t>13,020</t>
  </si>
  <si>
    <t>3,189,900</t>
  </si>
  <si>
    <t xml:space="preserve"> 備                   品</t>
  </si>
  <si>
    <t>380</t>
  </si>
  <si>
    <t>93,100</t>
  </si>
  <si>
    <t xml:space="preserve"> 車              両(B⑥)</t>
  </si>
  <si>
    <t>7,270</t>
  </si>
  <si>
    <t>1,781,150</t>
  </si>
  <si>
    <t xml:space="preserve">  投資額①計                          (B②)</t>
  </si>
  <si>
    <t>8,859,200</t>
  </si>
  <si>
    <t>－</t>
  </si>
  <si>
    <t xml:space="preserve">  投資額②計                          (B③)</t>
  </si>
  <si>
    <t>13,510,650</t>
  </si>
  <si>
    <t xml:space="preserve"> 小　　　計</t>
  </si>
  <si>
    <t>B⑦(=B②+B③)</t>
  </si>
  <si>
    <t>22,369,850</t>
  </si>
  <si>
    <t xml:space="preserve"> 合　　　計</t>
  </si>
  <si>
    <t>B　(=B①+B⑦)</t>
  </si>
  <si>
    <t>26,589,850</t>
  </si>
  <si>
    <t>第３表</t>
  </si>
  <si>
    <t>営業費項目別算定明細表</t>
  </si>
  <si>
    <t>(１)原 料 費</t>
  </si>
  <si>
    <t xml:space="preserve">      ガスの販売量(A)　     ÷      　産気率(c1)　       ＝　       原料の数量(c2)</t>
  </si>
  <si>
    <t>(A)</t>
  </si>
  <si>
    <t>(c1)</t>
  </si>
  <si>
    <t>0.488</t>
  </si>
  <si>
    <t>㎥/Kg</t>
  </si>
  <si>
    <t>(c2)</t>
  </si>
  <si>
    <t>84,344.26</t>
  </si>
  <si>
    <t>Kg/年</t>
  </si>
  <si>
    <t xml:space="preserve">      原料購入単価(c3)　    ×    　原料の数量(c2)　     ＝　     　　 原料費(C)</t>
  </si>
  <si>
    <t>(免税事業者)</t>
  </si>
  <si>
    <t xml:space="preserve">   原料購入単価(c3)　 ×  　原料の数量(c2)　×　(１＋消費税等税率)　   ＝    原料費(C)</t>
  </si>
  <si>
    <t>(c3)</t>
  </si>
  <si>
    <t>100.00</t>
  </si>
  <si>
    <t>円/Kg</t>
  </si>
  <si>
    <t>(C)</t>
  </si>
  <si>
    <t>8,434,426</t>
  </si>
  <si>
    <t>円</t>
  </si>
  <si>
    <t>(注)　原料購入先及び購入単価を説明する資料を添付すること。</t>
  </si>
  <si>
    <t>(２)労 務 費</t>
  </si>
  <si>
    <t>１供給地点当たり所要人数(d1) ×    　供給地点数(d2)　     ＝　       所要人員数(d3)</t>
  </si>
  <si>
    <t>(d1)</t>
  </si>
  <si>
    <t>0.0031</t>
  </si>
  <si>
    <t>人</t>
  </si>
  <si>
    <t>(d2)</t>
  </si>
  <si>
    <t>(d3)</t>
  </si>
  <si>
    <t>0.7595</t>
  </si>
  <si>
    <t>１人当たり年間平均労務費(d4) ×    　所要人員数(d3)　     ＝　     　　 労務費(D)</t>
  </si>
  <si>
    <t>(d4)</t>
  </si>
  <si>
    <t>5,703,000</t>
  </si>
  <si>
    <t>(D)</t>
  </si>
  <si>
    <t>4,331,429</t>
  </si>
  <si>
    <t>(３)修 繕 費</t>
  </si>
  <si>
    <t xml:space="preserve">  建物及び償却資産投資額(B⑦-B④-B⑤) × 　修繕費率(e1)    ＝　       修繕費(E①)</t>
  </si>
  <si>
    <t xml:space="preserve"> 建物及び償却資産投資額(B⑦-B④-B⑤) ×修繕費率(e1)×(1＋消費税等税率)  ＝ 修繕費(E①)</t>
  </si>
  <si>
    <t>(B⑦-B④-B⑤)</t>
  </si>
  <si>
    <t>11,216,100</t>
  </si>
  <si>
    <t>(e1)</t>
  </si>
  <si>
    <t>0.03276</t>
  </si>
  <si>
    <t>(E①)</t>
  </si>
  <si>
    <t>367,440</t>
  </si>
  <si>
    <t xml:space="preserve">  導管取替に係る投資額(B④+B⑤) ×    　修繕費率(e2)　     ＝　       修繕費(E②)</t>
  </si>
  <si>
    <t>導管取替に係る投資額(B④+B⑤)　×　 修繕費率(e2)×(1＋消費税等税率)　＝　修繕費(E②)</t>
  </si>
  <si>
    <t>(B④+B⑤)</t>
  </si>
  <si>
    <t>11,153,750</t>
  </si>
  <si>
    <t>0.03000</t>
  </si>
  <si>
    <t>(E②)</t>
  </si>
  <si>
    <t>334,601</t>
  </si>
  <si>
    <t>　　　修繕費(E)  　　　　　                   (E①+E②）</t>
  </si>
  <si>
    <t>702,041</t>
  </si>
  <si>
    <t>(４)租税課金</t>
  </si>
  <si>
    <t>(固定資産税)</t>
  </si>
  <si>
    <t>〔土地〕</t>
  </si>
  <si>
    <t>標準所要面積の範囲内の面積に係る固定資産税評価額(f1)</t>
  </si>
  <si>
    <t>×地方税法に定める標準税率(f2)＝土地に係る固定資産税額(F①)</t>
  </si>
  <si>
    <t>(f1)</t>
  </si>
  <si>
    <t>2,813,333</t>
  </si>
  <si>
    <t>(f2)</t>
  </si>
  <si>
    <t>0.017</t>
  </si>
  <si>
    <t>(F①)</t>
  </si>
  <si>
    <t>47,827</t>
  </si>
  <si>
    <t>〔建物及び償却資産〕</t>
  </si>
  <si>
    <t>建物及び償却資産投資額</t>
  </si>
  <si>
    <t>＋(B③ × 軽減係数(f3) × 1/ 2) ＝</t>
  </si>
  <si>
    <t>建物及び償却資産に係る
課税標準額(f4)</t>
  </si>
  <si>
    <t>(B②×1/ 2)</t>
  </si>
  <si>
    <t>(B②)</t>
  </si>
  <si>
    <t>(B③)</t>
  </si>
  <si>
    <t>(f3)</t>
  </si>
  <si>
    <t>0.46</t>
  </si>
  <si>
    <t>(f4)</t>
  </si>
  <si>
    <t>7,537,050</t>
  </si>
  <si>
    <t>建物及び償却資産に係る課税標準額(f4)</t>
  </si>
  <si>
    <t>×地方税法に定める標準税率(f2)＝</t>
  </si>
  <si>
    <t>建物及び償却資産に係る
固定資産税(F②)</t>
  </si>
  <si>
    <t>0.014</t>
  </si>
  <si>
    <t>(F②)</t>
  </si>
  <si>
    <t>105,519</t>
  </si>
  <si>
    <t>　固定資産税(F)  　　　　　                   (F①+F②）</t>
  </si>
  <si>
    <t>153,346</t>
  </si>
  <si>
    <t>(事業税）</t>
  </si>
  <si>
    <t>原料費、労務費、修繕費、固定資産税、道路占用料、減価償却費、その他経費、事業報酬額及び法人税(住民税を含む。)の合計額(g1)</t>
  </si>
  <si>
    <t>×事業税率(g2)/(1-事業税率)＝　   事業税(G)</t>
  </si>
  <si>
    <t>(g1)</t>
  </si>
  <si>
    <t>18,739,248</t>
  </si>
  <si>
    <t>(g2)</t>
  </si>
  <si>
    <t>0.007</t>
  </si>
  <si>
    <t>(G)</t>
  </si>
  <si>
    <t>132,099</t>
  </si>
  <si>
    <t>(道路占用料）</t>
  </si>
  <si>
    <t xml:space="preserve">  １供給地点当たりの占用料(h1) × 　　供給地点数(h2)　　　＝        道路占用料(H)</t>
  </si>
  <si>
    <t>(h1)</t>
  </si>
  <si>
    <t>890</t>
  </si>
  <si>
    <t>(h2)</t>
  </si>
  <si>
    <t>(H)</t>
  </si>
  <si>
    <t>69,500</t>
  </si>
  <si>
    <t>(５）減価償却費</t>
  </si>
  <si>
    <t xml:space="preserve">  建物及び償却資産(車両を除く。)投資額(B⑦-B⑥) × 償却率(i1)　＝    減価償却費(I①)</t>
  </si>
  <si>
    <t>(B⑦-B⑥)</t>
  </si>
  <si>
    <t>20,588,700</t>
  </si>
  <si>
    <t>(i1)</t>
  </si>
  <si>
    <t>0.0803</t>
  </si>
  <si>
    <t>(I①)</t>
  </si>
  <si>
    <t>1,652,261</t>
  </si>
  <si>
    <t xml:space="preserve">       車両投資額(B⑥)     　×        償却率(i2)        ＝　     減価償却費(I②）</t>
  </si>
  <si>
    <t>(B⑥)</t>
  </si>
  <si>
    <t>(i2)</t>
  </si>
  <si>
    <t>0.20</t>
  </si>
  <si>
    <t>(I②)</t>
  </si>
  <si>
    <t>356,230</t>
  </si>
  <si>
    <t>　減価償却費(I)  　　　　　                   (I①+I②）</t>
  </si>
  <si>
    <t>2,008,491</t>
  </si>
  <si>
    <t>(６)その他経費</t>
  </si>
  <si>
    <t>原料費、労務費、修繕費、固定資産税、道路占用料及び減価償却費の合計額(j1)</t>
  </si>
  <si>
    <t>×  　諸経費率(j2)   　＝　    その他経費(J)</t>
  </si>
  <si>
    <t>×諸経費率(j2)×(1＋消費税等税率) ＝ その他経費(J)</t>
  </si>
  <si>
    <t>(j1)</t>
  </si>
  <si>
    <t>15,699,233</t>
  </si>
  <si>
    <t>(j2)</t>
  </si>
  <si>
    <t>0.15</t>
  </si>
  <si>
    <t>(J)</t>
  </si>
  <si>
    <t>2,354,885</t>
  </si>
  <si>
    <t>第４表</t>
  </si>
  <si>
    <t>営業費以外の項目算定明細表</t>
  </si>
  <si>
    <t>（法 人 税）</t>
  </si>
  <si>
    <t xml:space="preserve">  　  事業報酬額(L)    　×</t>
  </si>
  <si>
    <t>事業報酬額中の自己資本相当分比率(k1)</t>
  </si>
  <si>
    <t>×　法人税係数(k2)　＝　法人税(K①）</t>
  </si>
  <si>
    <t>(L)</t>
  </si>
  <si>
    <t>632,838</t>
  </si>
  <si>
    <t>(k1)</t>
  </si>
  <si>
    <t>0.35</t>
  </si>
  <si>
    <t>(k2)</t>
  </si>
  <si>
    <t>0.2046</t>
  </si>
  <si>
    <t>(K①)</t>
  </si>
  <si>
    <t>45,318</t>
  </si>
  <si>
    <t>(住民税(法人税割りに限る。))</t>
  </si>
  <si>
    <t xml:space="preserve">       法人税(K①）　     ×　地方税法に定める標準税率(k3)　＝     　住民税(K②）</t>
  </si>
  <si>
    <t>40,312</t>
  </si>
  <si>
    <t>(k3)</t>
  </si>
  <si>
    <t>0.173</t>
  </si>
  <si>
    <t>(K②)</t>
  </si>
  <si>
    <t>6,974</t>
  </si>
  <si>
    <t xml:space="preserve">  法人税及び住民税(K)  　　　　             (K①+K②）</t>
  </si>
  <si>
    <t>52,292</t>
  </si>
  <si>
    <t>第５表</t>
  </si>
  <si>
    <t>事業報酬算定明細表</t>
  </si>
  <si>
    <t xml:space="preserve">    有形固定資産投資額(B)    ×　    標準報酬率(l1)    　＝　     事業報酬額(L)</t>
  </si>
  <si>
    <t>(B)</t>
  </si>
  <si>
    <t>(l1)</t>
  </si>
  <si>
    <t>0.0238</t>
  </si>
  <si>
    <t>様式第２（第８条、第９条、第１０条、第１１条関係）</t>
  </si>
  <si>
    <t>総 原 価 整 理 表</t>
  </si>
  <si>
    <t>項　　　　　　　　　　目</t>
  </si>
  <si>
    <t>金　　　額　（円)</t>
  </si>
  <si>
    <t>構　 成　 比　（％）</t>
  </si>
  <si>
    <t>個</t>
  </si>
  <si>
    <t>別</t>
  </si>
  <si>
    <t>原</t>
  </si>
  <si>
    <t>価</t>
  </si>
  <si>
    <t>項</t>
  </si>
  <si>
    <t>目</t>
  </si>
  <si>
    <t>原　　　　料　　　　費</t>
  </si>
  <si>
    <t>44.7</t>
  </si>
  <si>
    <t>労　　　　務　　　　費</t>
  </si>
  <si>
    <t>23.0</t>
  </si>
  <si>
    <t>修　　　　繕　　　　費</t>
  </si>
  <si>
    <t>3.7</t>
  </si>
  <si>
    <t>租 税 課 金</t>
  </si>
  <si>
    <t>固 定 資 産 税</t>
  </si>
  <si>
    <t>0.8</t>
  </si>
  <si>
    <t>事    業    税</t>
  </si>
  <si>
    <t>0.7</t>
  </si>
  <si>
    <t>道 路 占 用 料</t>
  </si>
  <si>
    <t>0.4</t>
  </si>
  <si>
    <t>減　 価　 償　 却　 費</t>
  </si>
  <si>
    <t>10.6</t>
  </si>
  <si>
    <t>そ   の   他   経   費</t>
  </si>
  <si>
    <t>12.5</t>
  </si>
  <si>
    <t>小　　　　　　　　　計</t>
  </si>
  <si>
    <t>18,186,217</t>
  </si>
  <si>
    <t>96.4</t>
  </si>
  <si>
    <t>事　 業 　報 　酬　 額</t>
  </si>
  <si>
    <t>3.4</t>
  </si>
  <si>
    <t>法 人 税 及 び 住 民 税</t>
  </si>
  <si>
    <t>法　　人　　税</t>
  </si>
  <si>
    <t>0.2</t>
  </si>
  <si>
    <t>住    民    税
(法人税割に限る。）</t>
  </si>
  <si>
    <t>0.0</t>
  </si>
  <si>
    <t>合　　計　　(総　　原　　価）</t>
  </si>
  <si>
    <t>18,871,347</t>
  </si>
  <si>
    <t>100.0</t>
  </si>
  <si>
    <t>ガ    ス    の    販    売    量</t>
  </si>
  <si>
    <t>㎥／年</t>
  </si>
  <si>
    <t>１   ㎥   当   た   り   単   価</t>
  </si>
  <si>
    <t>458.49</t>
  </si>
  <si>
    <t>機能別原価配分集計表</t>
  </si>
  <si>
    <t>(単位：円)</t>
  </si>
  <si>
    <t>製造需要原価</t>
  </si>
  <si>
    <t>供給需要原価</t>
  </si>
  <si>
    <t>需 要 家 原 価</t>
  </si>
  <si>
    <t>固　定　費</t>
  </si>
  <si>
    <t>変　動　費</t>
  </si>
  <si>
    <t>原　　料　　費</t>
  </si>
  <si>
    <t>労　　務　　費</t>
  </si>
  <si>
    <t>1,758,127</t>
  </si>
  <si>
    <t>2,573,302</t>
  </si>
  <si>
    <t>修　　繕　　費</t>
  </si>
  <si>
    <t>193,069</t>
  </si>
  <si>
    <t>319,646</t>
  </si>
  <si>
    <t>189,326</t>
  </si>
  <si>
    <t>59,816</t>
  </si>
  <si>
    <t>58,739</t>
  </si>
  <si>
    <t>34,791</t>
  </si>
  <si>
    <t>減 価 償 却 費</t>
  </si>
  <si>
    <t>493,699</t>
  </si>
  <si>
    <t>903,948</t>
  </si>
  <si>
    <t>610,844</t>
  </si>
  <si>
    <t>そ の 他 経 費</t>
  </si>
  <si>
    <t>637,276</t>
  </si>
  <si>
    <t>739,876</t>
  </si>
  <si>
    <t>215,870</t>
  </si>
  <si>
    <t>250,624</t>
  </si>
  <si>
    <t>511,239</t>
  </si>
  <si>
    <t>事 業 報 酬 額</t>
  </si>
  <si>
    <t>32,355</t>
  </si>
  <si>
    <t>214,497</t>
  </si>
  <si>
    <t>225,421</t>
  </si>
  <si>
    <t>16,987</t>
  </si>
  <si>
    <t>143,578</t>
  </si>
  <si>
    <t>法人税・住民税</t>
  </si>
  <si>
    <t>2,674</t>
  </si>
  <si>
    <t>17,724</t>
  </si>
  <si>
    <t>18,626</t>
  </si>
  <si>
    <t>1,404</t>
  </si>
  <si>
    <t>11,864</t>
  </si>
  <si>
    <t>(法人税割に限る。)</t>
  </si>
  <si>
    <t>10,002</t>
  </si>
  <si>
    <t>66,310</t>
  </si>
  <si>
    <t>25,166</t>
  </si>
  <si>
    <t>1,896</t>
  </si>
  <si>
    <t>28,725</t>
  </si>
  <si>
    <t>合　　　　　計</t>
  </si>
  <si>
    <t>1,428,891</t>
  </si>
  <si>
    <t>9,472,833</t>
  </si>
  <si>
    <t>3,595,043</t>
  </si>
  <si>
    <t>270,911</t>
  </si>
  <si>
    <t>4,103,669</t>
  </si>
  <si>
    <t>需要種別原価整理表</t>
  </si>
  <si>
    <t>機　　能　　別　　原　　価</t>
  </si>
  <si>
    <t>配　 　 分  　　基　  　準</t>
  </si>
  <si>
    <t>原        単        位</t>
  </si>
  <si>
    <t>変　　　動　　　費　　　計</t>
  </si>
  <si>
    <t>年   間   販   売   量   比</t>
  </si>
  <si>
    <t>0.00</t>
  </si>
  <si>
    <t>円／㎥</t>
  </si>
  <si>
    <t>製 造 需 要 原 価 固 定 費</t>
  </si>
  <si>
    <t>ピ ー ク 月  販  売  量  比</t>
  </si>
  <si>
    <t>供 給 需 要 原 価 固 定 費</t>
  </si>
  <si>
    <t>延 メ ー タ ー 通 過 量 比</t>
  </si>
  <si>
    <t>需　　要　　家　　原　　価</t>
  </si>
  <si>
    <t>延　許　可　地　点　数　比</t>
  </si>
  <si>
    <t>円／地点</t>
  </si>
  <si>
    <t>供 給 約 款 料 金 原 価 (円)</t>
  </si>
  <si>
    <t>選 択 約 款 料 金 原 価 (円)</t>
  </si>
  <si>
    <t>特定ガス大口供給料金原価(円)</t>
  </si>
  <si>
    <t>供給約款料金原価と料金収入の比較表</t>
  </si>
  <si>
    <t>供給約款料金原価(a)</t>
  </si>
  <si>
    <t>ガスの販売量(b)</t>
  </si>
  <si>
    <t>平均単価(a／b)</t>
  </si>
  <si>
    <t>想定料金収入</t>
  </si>
  <si>
    <t>(円）</t>
  </si>
  <si>
    <t>（㎥）</t>
  </si>
  <si>
    <t>(円／㎥）</t>
  </si>
  <si>
    <t>18,871,307</t>
  </si>
  <si>
    <t>様式第３（第１３条、第１４条関係）</t>
  </si>
  <si>
    <t>総括原価方式による料金引下げ原資等整理表</t>
  </si>
  <si>
    <t>(原資算定期間：</t>
  </si>
  <si>
    <t>～</t>
  </si>
  <si>
    <t>)</t>
  </si>
  <si>
    <t>金　　　額 (円)</t>
  </si>
  <si>
    <t>届出総原価</t>
  </si>
  <si>
    <t>(財務体質強化原資)</t>
  </si>
  <si>
    <t>(</t>
  </si>
  <si>
    <t>小口部門原価</t>
  </si>
  <si>
    <t>小口部門の変更前料金収入</t>
  </si>
  <si>
    <t>18,023,696</t>
  </si>
  <si>
    <t>小口部門の料金引下げ原資</t>
  </si>
  <si>
    <t>-847,651</t>
  </si>
  <si>
    <t>小口部門のガス販売量（㎥）</t>
  </si>
  <si>
    <t>(注)小口部門のガス販売量とは、供給約款及び選択約款によるガスの販売量の需要想定をいう。</t>
  </si>
  <si>
    <t>平成26年07月01日</t>
  </si>
  <si>
    <t>社名</t>
  </si>
  <si>
    <t>株式会社コミュニティーガス</t>
  </si>
  <si>
    <t>地点群名</t>
  </si>
  <si>
    <t>参考資料１</t>
  </si>
  <si>
    <t>需要構成</t>
  </si>
  <si>
    <t>需　要　群</t>
  </si>
  <si>
    <t>許可地点数</t>
  </si>
  <si>
    <t>延調定数比率</t>
  </si>
  <si>
    <t>許可年間ガス販売量</t>
  </si>
  <si>
    <t>年間ガス販売量比率</t>
  </si>
  <si>
    <t>A群</t>
  </si>
  <si>
    <t>852.60</t>
  </si>
  <si>
    <t>0.2900</t>
  </si>
  <si>
    <t>2,881.20</t>
  </si>
  <si>
    <t>0.0700</t>
  </si>
  <si>
    <t>B群</t>
  </si>
  <si>
    <t>1,705.20</t>
  </si>
  <si>
    <t>0.5800</t>
  </si>
  <si>
    <t>24,284.40</t>
  </si>
  <si>
    <t>0.5900</t>
  </si>
  <si>
    <t>C群</t>
  </si>
  <si>
    <t>382.20</t>
  </si>
  <si>
    <t>0.1300</t>
  </si>
  <si>
    <t>13,994.40</t>
  </si>
  <si>
    <t>0.3400</t>
  </si>
  <si>
    <t>合　　計</t>
  </si>
  <si>
    <t>2,940.00</t>
  </si>
  <si>
    <t>1.0000</t>
  </si>
  <si>
    <t>41,160.00</t>
  </si>
  <si>
    <t>参考資料２</t>
  </si>
  <si>
    <t>供給約款料金各需要群の原価どおりの複数二部料金の設定</t>
  </si>
  <si>
    <t>（単位：円）</t>
  </si>
  <si>
    <t>需要群</t>
  </si>
  <si>
    <t>変動費</t>
  </si>
  <si>
    <t>製造需要原価固定費</t>
  </si>
  <si>
    <t>供給需要原価固定費</t>
  </si>
  <si>
    <t>需要家原価</t>
  </si>
  <si>
    <t>基本料金</t>
  </si>
  <si>
    <t>原価計</t>
  </si>
  <si>
    <t>ピーク月販売量比率</t>
  </si>
  <si>
    <t>メーター通過量比率</t>
  </si>
  <si>
    <t>延許可地点数比率</t>
  </si>
  <si>
    <t>基準単位料金</t>
  </si>
  <si>
    <t>収入計</t>
  </si>
  <si>
    <t>収入－原価</t>
  </si>
  <si>
    <t>682,062</t>
  </si>
  <si>
    <t>28,578</t>
  </si>
  <si>
    <t>1,042,562</t>
  </si>
  <si>
    <t>1,190,064</t>
  </si>
  <si>
    <t>1,395.81</t>
  </si>
  <si>
    <t>2,943,266</t>
  </si>
  <si>
    <t>0.0200</t>
  </si>
  <si>
    <t>608.50</t>
  </si>
  <si>
    <t>5,748,809</t>
  </si>
  <si>
    <t>557,267</t>
  </si>
  <si>
    <t>2,085,125</t>
  </si>
  <si>
    <t>2,380,128</t>
  </si>
  <si>
    <t>10,771,329</t>
  </si>
  <si>
    <t>0.3900</t>
  </si>
  <si>
    <t>345.54</t>
  </si>
  <si>
    <t>3,312,873</t>
  </si>
  <si>
    <t>843,046</t>
  </si>
  <si>
    <t>467,356</t>
  </si>
  <si>
    <t>533,477</t>
  </si>
  <si>
    <t>5,156,752</t>
  </si>
  <si>
    <t>330.37</t>
  </si>
  <si>
    <t>総原価</t>
  </si>
  <si>
    <t>9,743,744</t>
  </si>
  <si>
    <t>358.79</t>
  </si>
  <si>
    <t>参考資料３</t>
  </si>
  <si>
    <t>収入の過不足の計算</t>
  </si>
  <si>
    <t>合計</t>
  </si>
  <si>
    <t>回収率（％)</t>
  </si>
  <si>
    <t>682,080.00</t>
  </si>
  <si>
    <t>1,244,678.40</t>
  </si>
  <si>
    <t>1,926,758</t>
  </si>
  <si>
    <t>65.5</t>
  </si>
  <si>
    <t>2,078,161.34</t>
  </si>
  <si>
    <t>9,219,815.30</t>
  </si>
  <si>
    <t>11,297,976</t>
  </si>
  <si>
    <t>104.9</t>
  </si>
  <si>
    <t>1,065,925.22</t>
  </si>
  <si>
    <t>4,580,647.00</t>
  </si>
  <si>
    <t>5,646,572</t>
  </si>
  <si>
    <t>109.5</t>
  </si>
  <si>
    <t>収　入　計</t>
  </si>
  <si>
    <t>3,826,167</t>
  </si>
  <si>
    <t>15,045,141</t>
  </si>
  <si>
    <t>18,871,308</t>
  </si>
  <si>
    <t>原　価　計</t>
  </si>
  <si>
    <t>14,767,678</t>
  </si>
  <si>
    <t>収入過不足</t>
  </si>
  <si>
    <t>-277,502</t>
  </si>
  <si>
    <t>277,463</t>
  </si>
  <si>
    <t>-39</t>
  </si>
  <si>
    <t>収入過不足(%)</t>
  </si>
  <si>
    <t>93.2</t>
  </si>
  <si>
    <t>101.9</t>
  </si>
  <si>
    <t>参考資料４</t>
  </si>
  <si>
    <t>供給約款料金各需要群の複数二部料金表</t>
  </si>
  <si>
    <t>需　 要 　群</t>
  </si>
  <si>
    <t>区　　　　　　　分</t>
  </si>
  <si>
    <t>0㎥から8㎥まで</t>
  </si>
  <si>
    <t>800.00</t>
  </si>
  <si>
    <t>432.00</t>
  </si>
  <si>
    <t>8㎥を超え30㎥まで</t>
  </si>
  <si>
    <t>1,218.72</t>
  </si>
  <si>
    <t>379.66</t>
  </si>
  <si>
    <t>30㎥を超えるもの</t>
  </si>
  <si>
    <t>2,788.92</t>
  </si>
  <si>
    <t>327.32</t>
  </si>
  <si>
    <t>実　施　の　内　容</t>
  </si>
  <si>
    <t>（届出）供給約款料金原価</t>
  </si>
  <si>
    <t>供給</t>
  </si>
  <si>
    <t>新</t>
  </si>
  <si>
    <t>原価（原資）算定期間中の供給約款ガス販売量</t>
  </si>
  <si>
    <t>約款</t>
  </si>
  <si>
    <t>料金</t>
  </si>
  <si>
    <t>÷</t>
  </si>
  <si>
    <t>＝</t>
  </si>
  <si>
    <t>の</t>
  </si>
  <si>
    <t>（届出）供給約款料金の変更前料金収入(※)</t>
  </si>
  <si>
    <t>平均</t>
  </si>
  <si>
    <t>旧</t>
  </si>
  <si>
    <t>単価</t>
  </si>
  <si>
    <t>437.89</t>
  </si>
  <si>
    <t>小口部門の料金原価</t>
  </si>
  <si>
    <t>原価（原資）算定期間中の小口部門ガス販売量</t>
  </si>
  <si>
    <t>小口</t>
  </si>
  <si>
    <t>部門</t>
  </si>
  <si>
    <t>小口部門の変更前料金収入(※)</t>
  </si>
  <si>
    <t>(新)平均単価</t>
  </si>
  <si>
    <t>×</t>
  </si>
  <si>
    <t>100</t>
  </si>
  <si>
    <t>(旧)平均単価</t>
  </si>
  <si>
    <t>改定率</t>
  </si>
  <si>
    <t>・供給約款</t>
  </si>
  <si>
    <t>4.70</t>
  </si>
  <si>
    <t>%</t>
  </si>
  <si>
    <t>(ﾊﾟｰｾﾝﾄ)</t>
  </si>
  <si>
    <t>・小口部門</t>
  </si>
  <si>
    <t>(※) 変更前料金収入</t>
  </si>
  <si>
    <t>料金種別ごとに以下の式により算定された額の合計額とする。</t>
  </si>
  <si>
    <t>基本料金［変更前］×原価（原資）算定期間中の延調定件数その他需要想定</t>
  </si>
  <si>
    <t>＋従量料金単価［変更前］×原価（原資）算定期間中のガス販売量</t>
  </si>
  <si>
    <t>使用量区画別料金の場合</t>
  </si>
  <si>
    <t>最低使用量料金［変更前］×原価（原資）算定期間中の延調定件数</t>
  </si>
  <si>
    <t>＋区画別使用量料金単価[変更前]×原価（原資）算定期間中のガス販売量</t>
  </si>
  <si>
    <t>－最低使用量×延調定件数</t>
  </si>
  <si>
    <t xml:space="preserve"> 新</t>
  </si>
  <si>
    <t xml:space="preserve"> 旧</t>
  </si>
  <si>
    <t>項目</t>
  </si>
  <si>
    <t>区分</t>
  </si>
  <si>
    <t xml:space="preserve"> 基本料金</t>
  </si>
  <si>
    <t xml:space="preserve"> 基準単位料金</t>
  </si>
  <si>
    <t xml:space="preserve"> 調整単位料金</t>
  </si>
  <si>
    <t>410.24</t>
  </si>
  <si>
    <t>1,200.00</t>
  </si>
  <si>
    <t>360.24</t>
  </si>
  <si>
    <t>2,800.00</t>
  </si>
  <si>
    <t>306.91</t>
  </si>
  <si>
    <t>供給約款変更前料金収入</t>
  </si>
  <si>
    <t>基　本　料　金</t>
  </si>
  <si>
    <t>調　整　単　位　料　金</t>
  </si>
  <si>
    <t>　　金額</t>
  </si>
  <si>
    <t>年間延調定数</t>
  </si>
  <si>
    <t xml:space="preserve"> 基本料金 収 入 額</t>
  </si>
  <si>
    <t>　金額</t>
  </si>
  <si>
    <t xml:space="preserve"> 年間販売量</t>
  </si>
  <si>
    <t xml:space="preserve"> 単位料金 収 入 額</t>
  </si>
  <si>
    <t>682,080</t>
  </si>
  <si>
    <t>1,181,983</t>
  </si>
  <si>
    <t>2,046,240</t>
  </si>
  <si>
    <t>8,748,212</t>
  </si>
  <si>
    <t>1,070,160</t>
  </si>
  <si>
    <t>4,295,021</t>
  </si>
  <si>
    <t>合</t>
  </si>
  <si>
    <t>選択約款変更前料金収入</t>
  </si>
  <si>
    <t>　群</t>
  </si>
  <si>
    <t>※メーター交換時期を加重平均法で求める書式です。『メーター交換個別明細表（内訳）』に月別の交換数を登録します。</t>
  </si>
  <si>
    <t>※『メーター交換個別明細表（内訳）』に月別の交換数を登録します。その結果から求められた経過年数を確認し、平均交換日を求めます。</t>
  </si>
  <si>
    <t>※その平均交換日をツールの投資タブのメーカーの投資日に設定します。</t>
  </si>
  <si>
    <t>メーター交換個別明細表</t>
  </si>
  <si>
    <t>供給地点名：</t>
  </si>
  <si>
    <t>交換日</t>
  </si>
  <si>
    <t>合計</t>
  </si>
  <si>
    <t>経過月数(a)</t>
  </si>
  <si>
    <t>取替台数(b)</t>
  </si>
  <si>
    <t>（ｃ）</t>
  </si>
  <si>
    <t>(a)×(b)</t>
  </si>
  <si>
    <t>（ｄ）</t>
  </si>
  <si>
    <t>※メーター交換の開始日からの経過月数</t>
  </si>
  <si>
    <t>÷</t>
  </si>
  <si>
    <t>＝</t>
  </si>
  <si>
    <t>ヶ月　→</t>
  </si>
  <si>
    <t>ヶ月（四捨五入）</t>
  </si>
  <si>
    <t>※メーター交換の開始日に経過月数を加算し、平均交換日を求める。</t>
  </si>
  <si>
    <t>※黄色枠の年月は、YYYY/MM/DDの書式で入力してください。</t>
  </si>
  <si>
    <t>※黄色枠にメーターの交換個数を入力してください。</t>
  </si>
  <si>
    <t>年月</t>
  </si>
  <si>
    <t>1月</t>
  </si>
  <si>
    <t>2月</t>
  </si>
  <si>
    <t>3月</t>
  </si>
  <si>
    <t>4月</t>
  </si>
  <si>
    <t>5月</t>
  </si>
  <si>
    <t>6月</t>
  </si>
  <si>
    <t>7月</t>
  </si>
  <si>
    <t>8月</t>
  </si>
  <si>
    <t>9月</t>
  </si>
  <si>
    <t>10月</t>
  </si>
  <si>
    <t>11月</t>
  </si>
  <si>
    <t>12月</t>
  </si>
  <si>
    <t>経過月数</t>
  </si>
  <si>
    <t>経過月数</t>
  </si>
  <si>
    <t>事業者名</t>
  </si>
  <si>
    <t>株式会社コミュニティーガス</t>
  </si>
  <si>
    <t>住所</t>
  </si>
  <si>
    <t>東京都港区西新橋１－２－９</t>
  </si>
  <si>
    <t>連絡先</t>
  </si>
  <si>
    <t>TEL : 03-1111-1111　FAX : 03-2222-2222</t>
  </si>
  <si>
    <t>地点群名</t>
  </si>
  <si>
    <t>コミュニティー団地</t>
  </si>
  <si>
    <t>許可地点数</t>
  </si>
  <si>
    <t>調定数</t>
  </si>
  <si>
    <t>【改定後料金】</t>
  </si>
  <si>
    <t>基準平均原料価格</t>
  </si>
  <si>
    <t>実施期日</t>
  </si>
  <si>
    <r>
      <t>平成 2</t>
    </r>
    <r>
      <rPr>
        <sz val="10"/>
        <rFont val="Arial"/>
        <family val="2"/>
      </rPr>
      <t>6</t>
    </r>
    <r>
      <rPr>
        <sz val="11"/>
        <color indexed="8"/>
        <rFont val="ＭＳ Ｐゴシック"/>
        <family val="3"/>
      </rPr>
      <t xml:space="preserve"> 年 8 月 11 日</t>
    </r>
  </si>
  <si>
    <t>↓ここは自動計算</t>
  </si>
  <si>
    <t>基本料金
（税抜）</t>
  </si>
  <si>
    <t>基準単位料金
（税抜）</t>
  </si>
  <si>
    <t>基本料金
（税込）</t>
  </si>
  <si>
    <t>基準単位料金
（税込）</t>
  </si>
  <si>
    <t>A群</t>
  </si>
  <si>
    <t>B群</t>
  </si>
  <si>
    <t>C群</t>
  </si>
  <si>
    <t>【改定前料金】</t>
  </si>
  <si>
    <r>
      <t>平成 26</t>
    </r>
    <r>
      <rPr>
        <sz val="11"/>
        <color indexed="8"/>
        <rFont val="ＭＳ Ｐゴシック"/>
        <family val="3"/>
      </rPr>
      <t xml:space="preserve"> 年 4 月 1 日</t>
    </r>
  </si>
  <si>
    <t>調整額</t>
  </si>
  <si>
    <t>調整単位料金
（税抜）</t>
  </si>
  <si>
    <t>基本料金
（税込）</t>
  </si>
  <si>
    <t>調整単位料金
（税込）</t>
  </si>
  <si>
    <t>消費税率</t>
  </si>
  <si>
    <t>％</t>
  </si>
  <si>
    <t>消費税丸め位置</t>
  </si>
  <si>
    <t>位を切り捨て</t>
  </si>
  <si>
    <t>※税込み金額の丸め位置は、約款によって異なるので、確認の上、桁数の調整をしてください。</t>
  </si>
  <si>
    <t>※２群の場合、C群の行は不要です。修正してください。</t>
  </si>
  <si>
    <t>※供給約款の新旧対照表は、実際に運用している約款を確認の上、補正してください。</t>
  </si>
  <si>
    <t>※添付する書類の一覧（目次）です。このサンプルを参考に作成してください。</t>
  </si>
  <si>
    <t>添   付   書   類</t>
  </si>
  <si>
    <t>　１．変更理由書</t>
  </si>
  <si>
    <t>　２．実施の内容</t>
  </si>
  <si>
    <t>　３．「簡易ガス事業供給約款料金算定規則」の様式第１及び様式第２に基づく説明書</t>
  </si>
  <si>
    <t>　４．参考資料</t>
  </si>
  <si>
    <t>参考資料１．需要構成</t>
  </si>
  <si>
    <t>参考資料２．供給約款料金各需要群の原価どおりの複数二部料金の設定</t>
  </si>
  <si>
    <t>参考資料３．収入の過不足の計算</t>
  </si>
  <si>
    <t>参考資料４．供給約款料金各需要群の複数二部料金表</t>
  </si>
  <si>
    <t>　５．簡易ガス供給約款新旧対照表</t>
  </si>
  <si>
    <t xml:space="preserve">　６．消費税等相当額並びにその額に係る表示及び請求の方法に関する説明書 </t>
  </si>
  <si>
    <t>　７．需要家へのお知らせ</t>
  </si>
  <si>
    <t>※その他資料</t>
  </si>
  <si>
    <t>　・原料費計算書</t>
  </si>
  <si>
    <t>　・ガス販売実績表</t>
  </si>
  <si>
    <t>　・メーター交換個別明細表</t>
  </si>
  <si>
    <t>　・導管取替工事内訳</t>
  </si>
  <si>
    <t>　・入力台帳</t>
  </si>
  <si>
    <t>　・車両のリースを含めたその他経費の算定に係る説明書</t>
  </si>
  <si>
    <t>※変更理由書のサンプルです。</t>
  </si>
  <si>
    <t>※内容は地点群により異なりますので、このサンプルを参考に作成してください。</t>
  </si>
  <si>
    <t>供給約款変更理由書</t>
  </si>
  <si>
    <t>　弊社は、ガスの安定供給の確保を図るという公益事業者としての使命を十分認識し、</t>
  </si>
  <si>
    <t>今日に至るまでガス供給に万全の体制をとるべく、保安の強化及びきめ細かいサービ</t>
  </si>
  <si>
    <t>スの提供に努めてまいりました。</t>
  </si>
  <si>
    <t>　</t>
  </si>
  <si>
    <t xml:space="preserve">  ガス料金については、平成９年４月から複数二部料金に移行して以来、原料費調整</t>
  </si>
  <si>
    <t>円に対して上限バンドを上回る高値水準が続いております。</t>
  </si>
  <si>
    <t>　これらの要因に伴う原料費調整額の超過分については、業務全般の徹底した合理化</t>
  </si>
  <si>
    <t>と効率化により、吸収に全力を傾注してまいりました。しかしながら、現在において</t>
  </si>
  <si>
    <t>も原料価格は高値水準が続いており、当団地(コミュニティー団地)の収支状況が例年</t>
  </si>
  <si>
    <t>赤字の状態が続いております。この赤字額は、企業努力の範囲では吸収しきれない状</t>
  </si>
  <si>
    <t>況にあり、この度、やむなく現行ガス料金の変更を行う必要があると判断した次第で</t>
  </si>
  <si>
    <t>あります。以上の理由により、供給約款変更認可の申請をいたします。</t>
  </si>
  <si>
    <t>※消費税の計算方法を示す書類のサンプルです。</t>
  </si>
  <si>
    <t>※このサンプルを参考に作成してください。</t>
  </si>
  <si>
    <t xml:space="preserve"> 消費税等相当額並びにその額に係る表示及び請求の方法に関する説明書 </t>
  </si>
  <si>
    <t>供給地点名：</t>
  </si>
  <si>
    <t>１．消費税等相当額に係わる表示及び請求の方法</t>
  </si>
  <si>
    <t>表１に記載する税込み料金表示及び当該料金に基づく請求方式とする。</t>
  </si>
  <si>
    <t>（小数点以下第</t>
  </si>
  <si>
    <t>位を切捨とする。）</t>
  </si>
  <si>
    <t>表１．消費税等相当額を含んだ料金</t>
  </si>
  <si>
    <t>基本料金（円）</t>
  </si>
  <si>
    <t>従量料金単価（円／ｍ3）</t>
  </si>
  <si>
    <t>料 金 表 A</t>
  </si>
  <si>
    <t>料 金 表 B</t>
  </si>
  <si>
    <t>料 金 表 C</t>
  </si>
  <si>
    <t>２．消費税等相当額</t>
  </si>
  <si>
    <t>〔（表１の各単価）× 消費税率（</t>
  </si>
  <si>
    <t>％）／ {１＋消費税率（</t>
  </si>
  <si>
    <t>％）} 〕として得た値とする。</t>
  </si>
  <si>
    <t>表２．消費税等相当額</t>
  </si>
  <si>
    <t>３．簡易ガス事業供給約款料金算定規則により算定される料金表（税抜き）</t>
  </si>
  <si>
    <t>｛（表１の各単価）－（表２の各消費税等相当額）｝として得た値とする。</t>
  </si>
  <si>
    <t>表３．消費税等相当額を抜いた料金</t>
  </si>
  <si>
    <t>※供給約款の変更点を示す資料です。</t>
  </si>
  <si>
    <t>簡易ガス供給約款新旧対照表</t>
  </si>
  <si>
    <t>変更前</t>
  </si>
  <si>
    <t>変更後</t>
  </si>
  <si>
    <t>２３．単位料金調整</t>
  </si>
  <si>
    <t>※料金算定期間内に料金改定をする場合（かつ改定前料金で早収料金の説明をしていない場合）</t>
  </si>
  <si>
    <t>（１）省略</t>
  </si>
  <si>
    <t>変更</t>
  </si>
  <si>
    <t>（２）(1)の基準平均原料価格、平均原料価格及び原料価格変動額は、以下のとおり</t>
  </si>
  <si>
    <t>２．本供給約款の実施に伴う切替措置（供給約款変更認可申請の場合）</t>
  </si>
  <si>
    <t>　といたします。</t>
  </si>
  <si>
    <t>　　当社は、平成　　年　　月　　日まで本供給約款の施行前における簡易ガス供</t>
  </si>
  <si>
    <t>　①　基準平均原料価格（トン当たり）</t>
  </si>
  <si>
    <t>　給約款（以下「旧供給約款」といいます。）の適用があり、平成　　年　　月　</t>
  </si>
  <si>
    <t>円</t>
  </si>
  <si>
    <t>　　　　　，　　円</t>
  </si>
  <si>
    <t>　　日以降本供給約款が適用されるお客さまについて、平成　　年　　月　　日が</t>
  </si>
  <si>
    <t>　②　平均原料価格（トン当たり）</t>
  </si>
  <si>
    <t>　含まれる料金算定期間の早収料金は、次の算式により算定いたします。</t>
  </si>
  <si>
    <t>　　別表第３の２（２）に定められた各３か月間における貿易統計の数量及び価額</t>
  </si>
  <si>
    <t>　　別表第３の２（２）に定められた各３か月間における貿易統計の数量及び価格</t>
  </si>
  <si>
    <t>　（算 式）</t>
  </si>
  <si>
    <t>　から算定したトン当たりプロパン平均価格（算定結果の１０円未満の端数を四捨</t>
  </si>
  <si>
    <t>　から算定したトン当たりプロパン平均価格（算定結果の１０円未満の端数を四捨</t>
  </si>
  <si>
    <t>　　早収料金＝旧供給約款適用期間の早収料金＋本供給約款適用期間の早収料金</t>
  </si>
  <si>
    <t>　五入し１０円単位といたします。）を平均原料価格といたします。ただし、その</t>
  </si>
  <si>
    <t>　　旧供給約款適用期間の早収料金（小数点以下の端数切り捨て）</t>
  </si>
  <si>
    <t>金額が</t>
  </si>
  <si>
    <t xml:space="preserve">円以上となった場合は、 </t>
  </si>
  <si>
    <t>円といたします。</t>
  </si>
  <si>
    <t xml:space="preserve">円以上となった場合は、 </t>
  </si>
  <si>
    <t>　　　＝旧供給約款の基本料金×Ｄ１／Ｄ＋旧供給約款第２３の規定に基づき算定</t>
  </si>
  <si>
    <t>　なお、平均原料価格は、当社の本社及び営業所等に掲示いたします。</t>
  </si>
  <si>
    <t>　なお、平均原料価格は当社の本社及び営業所等に掲示いたします。</t>
  </si>
  <si>
    <t>　　　した調整単位料金×Ｖ１</t>
  </si>
  <si>
    <t>　③　原料価格変動額</t>
  </si>
  <si>
    <t>　　本供給約款適用期間の早収料金（小数点以下の端数切り捨て）</t>
  </si>
  <si>
    <t>　　次の算式で算定し、算定結果の１００円未満の端数を切り捨てた１００円単位</t>
  </si>
  <si>
    <t>　　　＝本供給約款の基本料金×Ｄ２／Ｄ＋本供給約款第２３の規定に基づき算定</t>
  </si>
  <si>
    <t>　の金額といたします。</t>
  </si>
  <si>
    <t>　　　した調整単位料金×Ｖ２</t>
  </si>
  <si>
    <t>（算式）</t>
  </si>
  <si>
    <t>　（備 考）</t>
  </si>
  <si>
    <t>　　イ　平均原料価格が基準平均原料価格以上のとき</t>
  </si>
  <si>
    <t>　　Ｄ＝料金算定期間の日数（ただし、本供給約款に定める２２（６）の規定が適</t>
  </si>
  <si>
    <t>　　　　原料価格変動額＝平均原料価格－基準平均原料価格</t>
  </si>
  <si>
    <t>　　　　用される場合であって、料金算定期間の日数が３０日以下又は３６日以上</t>
  </si>
  <si>
    <t>　　ロ　平均原料価格が基準平均原料価格未満のとき</t>
  </si>
  <si>
    <t>　　　　の場合は、基本料金按分の算定式のＤを３０とする。）</t>
  </si>
  <si>
    <t>　　　　原料価格変動額＝基準平均原料価格－平均原料価格</t>
  </si>
  <si>
    <t>　　Ｄ１＝Ｄのうち、旧供給約款適用日数</t>
  </si>
  <si>
    <t>　　Ｄ２＝Ｄのうち、本供給約款適用日数</t>
  </si>
  <si>
    <t>附則</t>
  </si>
  <si>
    <t>　　Ｖ＝料金算定期間の使用量</t>
  </si>
  <si>
    <t>１．本供給約款の実施期日</t>
  </si>
  <si>
    <t>　　Ｖ１＝旧供給約款適用期間の使用量</t>
  </si>
  <si>
    <t>本供給約款は、</t>
  </si>
  <si>
    <t>から実施いたします。</t>
  </si>
  <si>
    <t>から実施いたします。</t>
  </si>
  <si>
    <t>　適用料金表は、旧供給約款の料金、本供給約款の料金とも，使用量Ｖが別表第３</t>
  </si>
  <si>
    <t>　の適用区分のいずれに該当するかにより判定いたします。</t>
  </si>
  <si>
    <t>２．本供給約款の実施に伴う切替措置</t>
  </si>
  <si>
    <t>２．削除</t>
  </si>
  <si>
    <t>　当社は、料金算定期間の末日が平成 26 年 4 月 1 日から平成 26 年 4 月 31 日</t>
  </si>
  <si>
    <t>　に属する料金算定期間の料金は、平成 26 年 3 月 31 日まで適用の簡易ガス供給</t>
  </si>
  <si>
    <t>　約款に基づき料金を算定するものといたします。</t>
  </si>
  <si>
    <t>（別表第３）</t>
  </si>
  <si>
    <t>適用する料金表</t>
  </si>
  <si>
    <t>←変更があれば</t>
  </si>
  <si>
    <t>１．適用区分</t>
  </si>
  <si>
    <t>　省略</t>
  </si>
  <si>
    <t>２．料金及び消費税等相当額の算定方法</t>
  </si>
  <si>
    <t>２．料金及び消費税等相当額の算定方法</t>
  </si>
  <si>
    <t>３．料金表Ａ（消費税相当額を含みます。）</t>
  </si>
  <si>
    <t>　(1)基本料金</t>
  </si>
  <si>
    <t>変更</t>
  </si>
  <si>
    <t>１か月及びガスメーター１個につき</t>
  </si>
  <si>
    <t>　(2)基準単位料金</t>
  </si>
  <si>
    <t>１立方メートルにつき</t>
  </si>
  <si>
    <t>　(3)調整単位料金</t>
  </si>
  <si>
    <t>　　（２）の基準単位料金を基に２３の規定により算定した1立方メートル当</t>
  </si>
  <si>
    <t>　　（２）の基準単位料金を基に２３の規定により算定した1立方メートル当</t>
  </si>
  <si>
    <t>　　　 たりの単位料金といたします。</t>
  </si>
  <si>
    <t>　　　　たりの単位料金といたします。</t>
  </si>
  <si>
    <t>４．料金表Ｂ（消費税等相当額を含みます。）</t>
  </si>
  <si>
    <t>１か月及びガスメーター１個につき</t>
  </si>
  <si>
    <t>1立方メートルにつき</t>
  </si>
  <si>
    <t>　　（２）の基準単位料金を基に２３の規定により算定した１立方メートル当</t>
  </si>
  <si>
    <t>　　　たりの単位料金といたします。</t>
  </si>
  <si>
    <t>５．料金表Ｃ（消費税等相当額を含みます。）</t>
  </si>
  <si>
    <t>※消費者様のお知らせ文書のサンプルです。</t>
  </si>
  <si>
    <t>平成２６年７吉日</t>
  </si>
  <si>
    <t>※会社名を記入してください。</t>
  </si>
  <si>
    <t>お　知　ら　せ</t>
  </si>
  <si>
    <t>　日頃から弊社のガスをご利用いただきまして厚く御礼申し上げます。</t>
  </si>
  <si>
    <t>※この枠内に文章を記入してください。</t>
  </si>
  <si>
    <t>（改定の概要）</t>
  </si>
  <si>
    <t>１．ガス料金の改定率</t>
  </si>
  <si>
    <t xml:space="preserve">  ○○団地の月平均使用量○.○立方メートルによる改定率</t>
  </si>
  <si>
    <t>※</t>
  </si>
  <si>
    <t>○○の部分を編集してください。</t>
  </si>
  <si>
    <t>現  行 (A)</t>
  </si>
  <si>
    <t>改  定 (B)</t>
  </si>
  <si>
    <t>改　定　率</t>
  </si>
  <si>
    <t>(B/A×100)％</t>
  </si>
  <si>
    <t xml:space="preserve">  月平均使用料金</t>
  </si>
  <si>
    <t>１．ガス料金表</t>
  </si>
  <si>
    <t>＜改定前＞</t>
  </si>
  <si>
    <t>（基準単位料金は１立方㍍当たりの単価）</t>
  </si>
  <si>
    <t>使用量範囲</t>
  </si>
  <si>
    <t>基本料金</t>
  </si>
  <si>
    <t>調整単位料金</t>
  </si>
  <si>
    <t>※基準単位料金での比較を求められましたら変更してください。</t>
  </si>
  <si>
    <t>料金表Ａ</t>
  </si>
  <si>
    <t>0立方㍍から～8立方㍍まで</t>
  </si>
  <si>
    <t>円</t>
  </si>
  <si>
    <t>料金表Ｂ</t>
  </si>
  <si>
    <t>8立方㍍から～30立方㍍まで</t>
  </si>
  <si>
    <t>円</t>
  </si>
  <si>
    <t>料金表Ｃ</t>
  </si>
  <si>
    <t>30立方㍍を超えるもの</t>
  </si>
  <si>
    <t>＜改定後＞</t>
  </si>
  <si>
    <t>基準単位料金</t>
  </si>
  <si>
    <t>8立方㍍から～30立方㍍まで</t>
  </si>
  <si>
    <t>２．実施予定日</t>
  </si>
  <si>
    <t>から実施予定</t>
  </si>
  <si>
    <t>※日にちを入力してください。</t>
  </si>
  <si>
    <t>　　　　　　　</t>
  </si>
  <si>
    <t>※会社名を記入してください。</t>
  </si>
  <si>
    <t>※原料購入単価の算定方法を示す書類です。</t>
  </si>
  <si>
    <t>※基準原料価格の算定期間（３か月）の購入価格と販売量で算出してください。</t>
  </si>
  <si>
    <t>※換算係数は液石と異なりますので、ご注意ください。</t>
  </si>
  <si>
    <t>※配送料は含めることができませんので、ご注意ください。</t>
  </si>
  <si>
    <t>※この書類で求めた『平均原料価格』を料金算定ツールに設定します。</t>
  </si>
  <si>
    <t>原 料 費 計 算 書</t>
  </si>
  <si>
    <t>年　月</t>
  </si>
  <si>
    <t>原料購入単価</t>
  </si>
  <si>
    <t>販　　売　　量</t>
  </si>
  <si>
    <t>購入原料費</t>
  </si>
  <si>
    <t>(円／kg)</t>
  </si>
  <si>
    <t>(ｍ3)</t>
  </si>
  <si>
    <t>(㎏)</t>
  </si>
  <si>
    <t>（円）</t>
  </si>
  <si>
    <t>平成26年02月</t>
  </si>
  <si>
    <t>産気率</t>
  </si>
  <si>
    <t>平成26年03月</t>
  </si>
  <si>
    <t>平成26年04月</t>
  </si>
  <si>
    <t>３ヶ月合計</t>
  </si>
  <si>
    <t>------</t>
  </si>
  <si>
    <t>平均原料価格</t>
  </si>
  <si>
    <t>原料購入費（円）合計　÷　販売量（㎏）合計</t>
  </si>
  <si>
    <t>□基地渡し　　□インタンク　　□充てん所渡し　　■特定製造所渡し　　□バルク貯槽等</t>
  </si>
  <si>
    <t>※チェックボックスに該当する項目を記入</t>
  </si>
  <si>
    <t>充てん料</t>
  </si>
  <si>
    <t>-</t>
  </si>
  <si>
    <t>(　含む　)</t>
  </si>
  <si>
    <t>※原料購入単価に含まれるもの、含まれないものを記入</t>
  </si>
  <si>
    <t>　基地渡しの場合は、ローリー運賃、充てん料を個別に計算してください。</t>
  </si>
  <si>
    <t>ローリー運賃</t>
  </si>
  <si>
    <t>　インタンクの場合は、充てん料を個別に計算してください。</t>
  </si>
  <si>
    <t>容器使用量</t>
  </si>
  <si>
    <t>(　別　)</t>
  </si>
  <si>
    <t>配送料</t>
  </si>
  <si>
    <t>事業者名</t>
  </si>
  <si>
    <t>　上記「原料購入単価」に相違ありません。</t>
  </si>
  <si>
    <t>※卸元より、以下で証明を受けるか、請求書の写しを添付してください。</t>
  </si>
  <si>
    <t>平成○○年○○月○○日</t>
  </si>
  <si>
    <t>　　　（卸売事業者）</t>
  </si>
  <si>
    <t>㊞</t>
  </si>
  <si>
    <t>※年間の想定販売量を算出する書類です。実際の平均販売量から許可地点数ベースの販売量を算出します。</t>
  </si>
  <si>
    <t>※基準原料価格の算定期間を含む、１年間の販売量で算定します。</t>
  </si>
  <si>
    <t>※この書類で求めた『年間販売量』を料金算定ツールに設定します。ただし、実績ベースの販売量で算定する場合</t>
  </si>
  <si>
    <t>　 に限ります。</t>
  </si>
  <si>
    <t>ガ ス 販 売 実 績 表</t>
  </si>
  <si>
    <t>許可地点数:</t>
  </si>
  <si>
    <t>年月</t>
  </si>
  <si>
    <t>調定件数
（件）</t>
  </si>
  <si>
    <t>ガス販売量
（m3)</t>
  </si>
  <si>
    <t>平均販売量
（m3）</t>
  </si>
  <si>
    <t>許可地点換算
販売量（m3)</t>
  </si>
  <si>
    <t>大口契約
(m3)</t>
  </si>
  <si>
    <t>平成25年06月</t>
  </si>
  <si>
    <t>平成25年07月</t>
  </si>
  <si>
    <t>平成25年08月</t>
  </si>
  <si>
    <t>平成25年09月</t>
  </si>
  <si>
    <t>平成25年10月</t>
  </si>
  <si>
    <t>平成25年11月</t>
  </si>
  <si>
    <t>平成25年12月</t>
  </si>
  <si>
    <t>平成26年01月</t>
  </si>
  <si>
    <t>平成26年02月</t>
  </si>
  <si>
    <t>平成26年03月</t>
  </si>
  <si>
    <t>平成26年04月</t>
  </si>
  <si>
    <t>平成26年05月</t>
  </si>
  <si>
    <t>a</t>
  </si>
  <si>
    <t>ｂ</t>
  </si>
  <si>
    <t>延調定数</t>
  </si>
  <si>
    <t>メーター能力</t>
  </si>
  <si>
    <t>１件当たり平均販売量（b ÷　a）</t>
  </si>
  <si>
    <t>（小数第２位を四捨五入）</t>
  </si>
  <si>
    <t>（許可地点数）</t>
  </si>
  <si>
    <t>A</t>
  </si>
  <si>
    <t>×</t>
  </si>
  <si>
    <t>=</t>
  </si>
  <si>
    <t>ガスの販売量（m3/年）：</t>
  </si>
  <si>
    <t>(注) １、最近1年間の実績を記載すること。</t>
  </si>
  <si>
    <t>　　  ２、販売量と調定件数は、「ガス事業生産動態統計調査票」から転記すること。</t>
  </si>
  <si>
    <t>千葉県千葉県千葉市花見川区</t>
  </si>
  <si>
    <t>朝日ケ丘１－１</t>
  </si>
  <si>
    <t>制度の適正な運用に努めてまいりましたが、原料価格が当初の基準平均原料価格30.24</t>
  </si>
  <si>
    <t>ことと思います。</t>
  </si>
  <si>
    <t>　さて昨今の原油及びＬＰガス価格の高騰に関する情報につきましては、皆様よくご存じの</t>
  </si>
  <si>
    <t>に徹し、保安の確保はもとより、ガスの安定供給のため日夜努力いたしております。</t>
  </si>
  <si>
    <t>　弊社におきましては、平素から皆様のご愛顧にお応えするべく、公益事業者としての使命</t>
  </si>
  <si>
    <t>　ガス料金につきましても、毎月実施しております原料費調整により、原料価格の上昇・下</t>
  </si>
  <si>
    <t>降について対応してまいりましたが、昨今のＬＰガス原料仕入価格の高騰は弊社の懸命な経</t>
  </si>
  <si>
    <t>営合理化等の企業努力による吸収限度を越える大幅なものでありますことから、はなはだ不</t>
  </si>
  <si>
    <t>本意ではありますが、ガスの安定供給の継続を維持するためには、現行ガス料金の改定もい</t>
  </si>
  <si>
    <t>たしかたなく、皆様のご理解をお願いする次第であります。</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</si>
</sst>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quot;$&quot;#,##0\)"/>
    <numFmt numFmtId="177" formatCode="&quot;$&quot;#,##0\ \);[Red]\(&quot;$&quot;#,##0\)"/>
    <numFmt numFmtId="178" formatCode="&quot;$&quot;#,##0.00\ \);\(&quot;$&quot;#,##0.00\)"/>
    <numFmt numFmtId="179" formatCode="&quot;$&quot;#,##0.00\ \);[Red]\(&quot;$&quot;#,##0.00\)"/>
    <numFmt numFmtId="180" formatCode="\(&quot;$&quot;* #,##0\ \);\ \(&quot;$&quot;* \(#,##0\);\ \(&quot;$&quot;* &quot;-&quot;\ \);\ \(@\ \)"/>
    <numFmt numFmtId="181" formatCode="\(* #,##0\ \);\ \(* \(#,##0\);\ \(* &quot;-&quot;\ \);\ \(@\ \)"/>
    <numFmt numFmtId="182" formatCode="\(&quot;$&quot;* #,##0.00\ \);\ \(&quot;$&quot;* \(#,##0.00\);\ \(&quot;$&quot;* &quot;-&quot;??\ \);\ \(@\ \)"/>
    <numFmt numFmtId="183" formatCode="\(* #,##0.00\ \);\ \(* \(#,##0.00\);\ \(* &quot;-&quot;??\ \);\ \(@\ \)"/>
    <numFmt numFmtId="184" formatCode="yyyy&quot;年&quot;"/>
    <numFmt numFmtId="185" formatCode="\(ggge&quot;年&quot;\)"/>
    <numFmt numFmtId="186" formatCode="0_);[Red]\(0\)"/>
    <numFmt numFmtId="187" formatCode="yyyy/mm/dd;@"/>
    <numFmt numFmtId="188" formatCode="#,##0;\-#,##0;&quot;-&quot;"/>
    <numFmt numFmtId="189" formatCode="&quot;$&quot;#,##0.0_);\(&quot;$&quot;#,##0.0\)"/>
    <numFmt numFmtId="190" formatCode="0.0"/>
    <numFmt numFmtId="191" formatCode="0.0000"/>
    <numFmt numFmtId="192" formatCode="#,##0.0000"/>
    <numFmt numFmtId="193" formatCode="0.00000"/>
    <numFmt numFmtId="194" formatCode="[&lt;=999]000;[&lt;=9999]000\-00;000\-0000"/>
    <numFmt numFmtId="195" formatCode="#,##0.00_ "/>
    <numFmt numFmtId="196" formatCode="#,##0&quot;円&quot;"/>
    <numFmt numFmtId="197" formatCode="#,##0.0&quot;％&quot;"/>
    <numFmt numFmtId="198" formatCode="#,##0.00&quot;円&quot;"/>
    <numFmt numFmtId="199" formatCode="ggge&quot;年&quot;m&quot;月&quot;"/>
    <numFmt numFmtId="200" formatCode="#,##0.00&quot; 円/㎏&quot;"/>
    <numFmt numFmtId="201" formatCode="#,##0_);[Red]\(#,##0\)"/>
    <numFmt numFmtId="202" formatCode="#,##0.0_ ;[Red]\-#,##0.0\ "/>
    <numFmt numFmtId="203" formatCode="#,##0_ "/>
    <numFmt numFmtId="204" formatCode="#,##0.0_);[Red]\(#,##0.0\)"/>
    <numFmt numFmtId="205" formatCode="#,##0.00&quot;円/㎏&quot;"/>
    <numFmt numFmtId="206" formatCode="#,##0.0&quot;円/㎏&quot;"/>
    <numFmt numFmtId="207" formatCode="ggg\ e&quot; 年&quot;\ m&quot; 月 &quot;d&quot; 日&quot;"/>
    <numFmt numFmtId="208" formatCode="#,##0.0;[Red]\-#,##0.0"/>
  </numFmts>
  <fonts count="108">
    <font>
      <sz val="10"/>
      <name val="Arial"/>
      <family val="2"/>
    </font>
    <font>
      <sz val="12"/>
      <name val="ＭＳ 明朝"/>
      <family val="1"/>
    </font>
    <font>
      <sz val="14"/>
      <name val="ＭＳ 明朝"/>
      <family val="1"/>
    </font>
    <font>
      <sz val="10"/>
      <name val="ＭＳ 明朝"/>
      <family val="1"/>
    </font>
    <font>
      <sz val="11"/>
      <name val="ＭＳ 明朝"/>
      <family val="1"/>
    </font>
    <font>
      <u val="single"/>
      <sz val="14"/>
      <name val="ＭＳ 明朝"/>
      <family val="1"/>
    </font>
    <font>
      <u val="single"/>
      <sz val="12"/>
      <name val="ＭＳ 明朝"/>
      <family val="1"/>
    </font>
    <font>
      <u val="single"/>
      <sz val="15"/>
      <name val="ＭＳ 明朝"/>
      <family val="1"/>
    </font>
    <font>
      <sz val="7"/>
      <name val="ＭＳ 明朝"/>
      <family val="1"/>
    </font>
    <font>
      <sz val="9"/>
      <name val="ＭＳ 明朝"/>
      <family val="1"/>
    </font>
    <font>
      <sz val="6"/>
      <name val="ＭＳ Ｐゴシック"/>
      <family val="3"/>
    </font>
    <font>
      <sz val="11"/>
      <name val="ＭＳ Ｐゴシック"/>
      <family val="3"/>
    </font>
    <font>
      <b/>
      <sz val="11"/>
      <name val="ＭＳ 明朝"/>
      <family val="1"/>
    </font>
    <font>
      <b/>
      <sz val="12"/>
      <name val="ＭＳ 明朝"/>
      <family val="1"/>
    </font>
    <font>
      <u val="single"/>
      <sz val="11"/>
      <name val="ＭＳ 明朝"/>
      <family val="1"/>
    </font>
    <font>
      <b/>
      <sz val="10"/>
      <name val="ＭＳ 明朝"/>
      <family val="1"/>
    </font>
    <font>
      <sz val="10"/>
      <color indexed="8"/>
      <name val="Arial"/>
      <family val="2"/>
    </font>
    <font>
      <sz val="8"/>
      <name val="Arial"/>
      <family val="2"/>
    </font>
    <font>
      <b/>
      <sz val="12"/>
      <name val="Arial"/>
      <family val="2"/>
    </font>
    <font>
      <sz val="11"/>
      <name val="明朝"/>
      <family val="1"/>
    </font>
    <font>
      <u val="single"/>
      <sz val="8.8"/>
      <color indexed="12"/>
      <name val="ＭＳ Ｐゴシック"/>
      <family val="3"/>
    </font>
    <font>
      <sz val="11"/>
      <color indexed="8"/>
      <name val="ＭＳ Ｐゴシック"/>
      <family val="3"/>
    </font>
    <font>
      <b/>
      <sz val="14"/>
      <name val="ＭＳ 明朝"/>
      <family val="1"/>
    </font>
    <font>
      <sz val="6"/>
      <name val="ＭＳ Ｐ明朝"/>
      <family val="1"/>
    </font>
    <font>
      <u val="single"/>
      <sz val="9"/>
      <name val="ＭＳ 明朝"/>
      <family val="1"/>
    </font>
    <font>
      <sz val="13"/>
      <name val="ＭＳ 明朝"/>
      <family val="1"/>
    </font>
    <font>
      <sz val="16"/>
      <name val="ＭＳ 明朝"/>
      <family val="1"/>
    </font>
    <font>
      <sz val="6"/>
      <name val="明朝"/>
      <family val="3"/>
    </font>
    <font>
      <sz val="10.5"/>
      <name val="ＭＳ 明朝"/>
      <family val="1"/>
    </font>
    <font>
      <sz val="9.5"/>
      <name val="ＭＳ 明朝"/>
      <family val="1"/>
    </font>
    <font>
      <sz val="6"/>
      <name val="ＭＳ 明朝"/>
      <family val="1"/>
    </font>
    <font>
      <sz val="11"/>
      <color indexed="12"/>
      <name val="ＭＳ 明朝"/>
      <family val="1"/>
    </font>
    <font>
      <sz val="11"/>
      <color indexed="8"/>
      <name val="ＭＳ 明朝"/>
      <family val="1"/>
    </font>
    <font>
      <b/>
      <sz val="11"/>
      <color indexed="12"/>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60"/>
      <name val="ＭＳ Ｐゴシック"/>
      <family val="3"/>
    </font>
    <font>
      <sz val="14"/>
      <color indexed="8"/>
      <name val="ＭＳ 明朝"/>
      <family val="1"/>
    </font>
    <font>
      <b/>
      <sz val="14"/>
      <color indexed="8"/>
      <name val="ＭＳ 明朝"/>
      <family val="1"/>
    </font>
    <font>
      <sz val="11"/>
      <color indexed="10"/>
      <name val="ＭＳ 明朝"/>
      <family val="1"/>
    </font>
    <font>
      <b/>
      <sz val="11"/>
      <color indexed="60"/>
      <name val="ＭＳ 明朝"/>
      <family val="1"/>
    </font>
    <font>
      <b/>
      <sz val="12"/>
      <color indexed="60"/>
      <name val="ＭＳ 明朝"/>
      <family val="1"/>
    </font>
    <font>
      <b/>
      <sz val="11"/>
      <color indexed="10"/>
      <name val="ＭＳ Ｐゴシック"/>
      <family val="3"/>
    </font>
    <font>
      <b/>
      <sz val="16"/>
      <color indexed="10"/>
      <name val="ＭＳ Ｐゴシック"/>
      <family val="3"/>
    </font>
    <font>
      <b/>
      <sz val="14"/>
      <color indexed="10"/>
      <name val="ＭＳ Ｐゴシック"/>
      <family val="3"/>
    </font>
    <font>
      <sz val="12"/>
      <color indexed="10"/>
      <name val="ＭＳ 明朝"/>
      <family val="1"/>
    </font>
    <font>
      <sz val="12"/>
      <color indexed="8"/>
      <name val="ＭＳ 明朝"/>
      <family val="1"/>
    </font>
    <font>
      <b/>
      <sz val="10"/>
      <color indexed="60"/>
      <name val="ＭＳ 明朝"/>
      <family val="1"/>
    </font>
    <font>
      <sz val="10"/>
      <color indexed="48"/>
      <name val="ＭＳ 明朝"/>
      <family val="1"/>
    </font>
    <font>
      <sz val="11"/>
      <color indexed="48"/>
      <name val="ＭＳ 明朝"/>
      <family val="1"/>
    </font>
    <font>
      <b/>
      <sz val="9"/>
      <color indexed="60"/>
      <name val="ＭＳ 明朝"/>
      <family val="1"/>
    </font>
    <font>
      <b/>
      <sz val="11"/>
      <color indexed="8"/>
      <name val="ＭＳ 明朝"/>
      <family val="1"/>
    </font>
    <font>
      <b/>
      <sz val="10"/>
      <color indexed="8"/>
      <name val="ＭＳ 明朝"/>
      <family val="1"/>
    </font>
    <font>
      <sz val="6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C00000"/>
      <name val="ＭＳ Ｐゴシック"/>
      <family val="3"/>
    </font>
    <font>
      <sz val="14"/>
      <color theme="1"/>
      <name val="ＭＳ 明朝"/>
      <family val="1"/>
    </font>
    <font>
      <sz val="11"/>
      <color theme="1"/>
      <name val="ＭＳ 明朝"/>
      <family val="1"/>
    </font>
    <font>
      <b/>
      <sz val="14"/>
      <color theme="1"/>
      <name val="ＭＳ 明朝"/>
      <family val="1"/>
    </font>
    <font>
      <sz val="11"/>
      <color rgb="FFFF0000"/>
      <name val="ＭＳ 明朝"/>
      <family val="1"/>
    </font>
    <font>
      <b/>
      <sz val="11"/>
      <color rgb="FFC00000"/>
      <name val="ＭＳ 明朝"/>
      <family val="1"/>
    </font>
    <font>
      <b/>
      <sz val="12"/>
      <color rgb="FFC00000"/>
      <name val="ＭＳ 明朝"/>
      <family val="1"/>
    </font>
    <font>
      <b/>
      <sz val="11"/>
      <color rgb="FFFF0000"/>
      <name val="Calibri"/>
      <family val="3"/>
    </font>
    <font>
      <b/>
      <sz val="16"/>
      <color rgb="FFFF0000"/>
      <name val="Calibri"/>
      <family val="3"/>
    </font>
    <font>
      <sz val="11"/>
      <name val="Calibri"/>
      <family val="3"/>
    </font>
    <font>
      <b/>
      <sz val="14"/>
      <color rgb="FFFF0000"/>
      <name val="Calibri"/>
      <family val="3"/>
    </font>
    <font>
      <sz val="12"/>
      <color rgb="FFFF0000"/>
      <name val="ＭＳ 明朝"/>
      <family val="1"/>
    </font>
    <font>
      <sz val="12"/>
      <color theme="1"/>
      <name val="ＭＳ 明朝"/>
      <family val="1"/>
    </font>
    <font>
      <b/>
      <sz val="10"/>
      <color rgb="FFC00000"/>
      <name val="ＭＳ 明朝"/>
      <family val="1"/>
    </font>
    <font>
      <sz val="10"/>
      <color theme="1"/>
      <name val="ＭＳ 明朝"/>
      <family val="1"/>
    </font>
    <font>
      <sz val="10"/>
      <color rgb="FF3333FF"/>
      <name val="ＭＳ 明朝"/>
      <family val="1"/>
    </font>
    <font>
      <sz val="11"/>
      <color rgb="FF3333FF"/>
      <name val="ＭＳ 明朝"/>
      <family val="1"/>
    </font>
    <font>
      <b/>
      <sz val="9"/>
      <color rgb="FFC00000"/>
      <name val="ＭＳ 明朝"/>
      <family val="1"/>
    </font>
    <font>
      <b/>
      <sz val="11"/>
      <color theme="1"/>
      <name val="ＭＳ 明朝"/>
      <family val="1"/>
    </font>
    <font>
      <b/>
      <sz val="10"/>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C5D9F1"/>
        <bgColor indexed="64"/>
      </patternFill>
    </fill>
  </fills>
  <borders count="10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color indexed="8"/>
      </right>
      <top>
        <color indexed="8"/>
      </top>
      <bottom>
        <color indexed="8"/>
      </bottom>
    </border>
    <border>
      <left>
        <color indexed="8"/>
      </left>
      <right>
        <color indexed="8"/>
      </right>
      <top style="thin">
        <color indexed="8"/>
      </top>
      <bottom style="thin">
        <color indexed="8"/>
      </bottom>
    </border>
    <border>
      <left style="thin">
        <color indexed="8"/>
      </left>
      <right>
        <color indexed="8"/>
      </right>
      <top style="thin">
        <color indexed="8"/>
      </top>
      <bottom style="thin">
        <color indexed="8"/>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top/>
      <bottom style="hair"/>
    </border>
    <border>
      <left/>
      <right/>
      <top/>
      <bottom style="hair"/>
    </border>
    <border>
      <left style="hair"/>
      <right/>
      <top/>
      <bottom/>
    </border>
    <border>
      <left/>
      <right style="hair"/>
      <top/>
      <bottom/>
    </border>
    <border>
      <left style="hair"/>
      <right/>
      <top/>
      <bottom style="thin"/>
    </border>
    <border>
      <left/>
      <right style="hair"/>
      <top/>
      <bottom style="thin"/>
    </border>
    <border>
      <left/>
      <right style="hair"/>
      <top style="hair"/>
      <bottom style="hair"/>
    </border>
    <border>
      <left/>
      <right style="thin"/>
      <top style="hair"/>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medium"/>
      <right/>
      <top style="medium"/>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hair"/>
      <right/>
      <top style="thin"/>
      <bottom/>
    </border>
    <border>
      <left/>
      <right style="hair"/>
      <top style="thin"/>
      <bottom/>
    </border>
    <border>
      <left style="hair"/>
      <right/>
      <top/>
      <bottom style="hair"/>
    </border>
    <border>
      <left/>
      <right style="hair"/>
      <top/>
      <bottom style="hair"/>
    </border>
    <border>
      <left/>
      <right style="thin"/>
      <top/>
      <bottom style="hair"/>
    </border>
    <border>
      <left style="thin"/>
      <right/>
      <top style="thin"/>
      <bottom style="hair"/>
    </border>
    <border>
      <left/>
      <right/>
      <top style="thin"/>
      <bottom style="hair"/>
    </border>
    <border>
      <left style="hair"/>
      <right>
        <color indexed="63"/>
      </right>
      <top style="thin"/>
      <bottom style="hair"/>
    </border>
    <border>
      <left/>
      <right style="hair"/>
      <top style="thin"/>
      <bottom style="hair"/>
    </border>
    <border>
      <left/>
      <right style="thin"/>
      <top style="thin"/>
      <bottom style="hair"/>
    </border>
    <border>
      <left style="thin"/>
      <right/>
      <top style="hair"/>
      <bottom style="hair"/>
    </border>
    <border>
      <left/>
      <right/>
      <top style="hair"/>
      <bottom style="hair"/>
    </border>
    <border>
      <left style="hair"/>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color indexed="63"/>
      </bottom>
    </border>
    <border>
      <left>
        <color indexed="63"/>
      </left>
      <right style="medium"/>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188" fontId="16" fillId="0" borderId="0" applyFill="0" applyBorder="0" applyAlignment="0">
      <protection/>
    </xf>
    <xf numFmtId="38" fontId="17" fillId="20"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21" borderId="3" applyNumberFormat="0" applyBorder="0" applyAlignment="0" applyProtection="0"/>
    <xf numFmtId="189" fontId="19" fillId="0" borderId="0">
      <alignment/>
      <protection/>
    </xf>
    <xf numFmtId="0" fontId="0" fillId="0" borderId="0">
      <alignment/>
      <protection/>
    </xf>
    <xf numFmtId="10" fontId="0" fillId="0" borderId="0" applyFont="0" applyFill="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2" fillId="0" borderId="0" applyNumberFormat="0" applyFill="0" applyBorder="0" applyAlignment="0" applyProtection="0"/>
    <xf numFmtId="0" fontId="73" fillId="28" borderId="4" applyNumberFormat="0" applyAlignment="0" applyProtection="0"/>
    <xf numFmtId="0" fontId="74" fillId="29" borderId="0" applyNumberFormat="0" applyBorder="0" applyAlignment="0" applyProtection="0"/>
    <xf numFmtId="0" fontId="0" fillId="0" borderId="0">
      <alignment/>
      <protection/>
    </xf>
    <xf numFmtId="9" fontId="3" fillId="0" borderId="0" applyFont="0" applyFill="0" applyBorder="0" applyAlignment="0" applyProtection="0"/>
    <xf numFmtId="9" fontId="11" fillId="0" borderId="0" applyFon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0" fillId="30" borderId="5" applyNumberFormat="0" applyFont="0" applyAlignment="0" applyProtection="0"/>
    <xf numFmtId="0" fontId="76" fillId="0" borderId="6" applyNumberFormat="0" applyFill="0" applyAlignment="0" applyProtection="0"/>
    <xf numFmtId="0" fontId="77" fillId="31" borderId="0" applyNumberFormat="0" applyBorder="0" applyAlignment="0" applyProtection="0"/>
    <xf numFmtId="0" fontId="78" fillId="32" borderId="7" applyNumberFormat="0" applyAlignment="0" applyProtection="0"/>
    <xf numFmtId="0" fontId="7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38" fontId="3" fillId="0" borderId="0" applyFont="0" applyFill="0" applyBorder="0" applyAlignment="0" applyProtection="0"/>
    <xf numFmtId="38" fontId="11" fillId="0" borderId="0" applyFont="0" applyFill="0" applyBorder="0" applyAlignment="0" applyProtection="0"/>
    <xf numFmtId="38" fontId="70" fillId="0" borderId="0" applyFont="0" applyFill="0" applyBorder="0" applyAlignment="0" applyProtection="0"/>
    <xf numFmtId="38" fontId="11" fillId="0" borderId="0" applyFont="0" applyFill="0" applyBorder="0" applyAlignment="0" applyProtection="0"/>
    <xf numFmtId="38" fontId="21" fillId="0" borderId="0" applyFont="0" applyFill="0" applyBorder="0" applyAlignment="0" applyProtection="0"/>
    <xf numFmtId="0" fontId="80" fillId="0" borderId="8" applyNumberFormat="0" applyFill="0" applyAlignment="0" applyProtection="0"/>
    <xf numFmtId="0" fontId="81" fillId="0" borderId="9" applyNumberFormat="0" applyFill="0" applyAlignment="0" applyProtection="0"/>
    <xf numFmtId="0" fontId="82" fillId="0" borderId="10" applyNumberFormat="0" applyFill="0" applyAlignment="0" applyProtection="0"/>
    <xf numFmtId="0" fontId="82" fillId="0" borderId="0" applyNumberFormat="0" applyFill="0" applyBorder="0" applyAlignment="0" applyProtection="0"/>
    <xf numFmtId="0" fontId="83" fillId="0" borderId="11" applyNumberFormat="0" applyFill="0" applyAlignment="0" applyProtection="0"/>
    <xf numFmtId="0" fontId="84" fillId="32" borderId="12" applyNumberFormat="0" applyAlignment="0" applyProtection="0"/>
    <xf numFmtId="0" fontId="85" fillId="0" borderId="0" applyNumberFormat="0" applyFill="0" applyBorder="0" applyAlignment="0" applyProtection="0"/>
    <xf numFmtId="0" fontId="0" fillId="0" borderId="0">
      <alignment/>
      <protection/>
    </xf>
    <xf numFmtId="0" fontId="0" fillId="0" borderId="0">
      <alignment/>
      <protection/>
    </xf>
    <xf numFmtId="0" fontId="86" fillId="33" borderId="7" applyNumberFormat="0" applyAlignment="0" applyProtection="0"/>
    <xf numFmtId="0" fontId="3" fillId="0" borderId="0">
      <alignment/>
      <protection/>
    </xf>
    <xf numFmtId="0" fontId="2" fillId="0" borderId="0">
      <alignment/>
      <protection/>
    </xf>
    <xf numFmtId="0" fontId="70" fillId="0" borderId="0">
      <alignment vertical="center"/>
      <protection/>
    </xf>
    <xf numFmtId="0" fontId="2" fillId="0" borderId="0">
      <alignment/>
      <protection/>
    </xf>
    <xf numFmtId="190" fontId="1" fillId="0" borderId="0">
      <alignment/>
      <protection/>
    </xf>
    <xf numFmtId="0" fontId="11" fillId="0" borderId="0">
      <alignment/>
      <protection/>
    </xf>
    <xf numFmtId="0" fontId="70" fillId="0" borderId="0">
      <alignment vertical="center"/>
      <protection/>
    </xf>
    <xf numFmtId="0" fontId="11" fillId="0" borderId="0">
      <alignment vertical="center"/>
      <protection/>
    </xf>
    <xf numFmtId="0" fontId="0" fillId="0" borderId="0">
      <alignment/>
      <protection/>
    </xf>
    <xf numFmtId="0" fontId="70" fillId="0" borderId="0">
      <alignment vertical="center"/>
      <protection/>
    </xf>
    <xf numFmtId="0" fontId="70" fillId="0" borderId="0">
      <alignment vertical="center"/>
      <protection/>
    </xf>
    <xf numFmtId="0" fontId="11" fillId="0" borderId="0">
      <alignment/>
      <protection/>
    </xf>
    <xf numFmtId="0" fontId="2" fillId="0" borderId="0">
      <alignment/>
      <protection/>
    </xf>
    <xf numFmtId="0" fontId="87" fillId="34" borderId="0" applyNumberFormat="0" applyBorder="0" applyAlignment="0" applyProtection="0"/>
  </cellStyleXfs>
  <cellXfs count="587">
    <xf numFmtId="0" fontId="0" fillId="0" borderId="0" xfId="0" applyAlignment="1">
      <alignment/>
    </xf>
    <xf numFmtId="0" fontId="1" fillId="0" borderId="0" xfId="61" applyFont="1" applyBorder="1" applyAlignment="1">
      <alignment vertical="center"/>
      <protection/>
    </xf>
    <xf numFmtId="0" fontId="3" fillId="0" borderId="0" xfId="61" applyFont="1" applyBorder="1" applyAlignment="1">
      <alignment vertical="center"/>
      <protection/>
    </xf>
    <xf numFmtId="0" fontId="0" fillId="0" borderId="13" xfId="61" applyFont="1" applyBorder="1">
      <alignment/>
      <protection/>
    </xf>
    <xf numFmtId="0" fontId="1" fillId="0" borderId="13" xfId="61" applyFont="1" applyBorder="1" applyAlignment="1">
      <alignment vertical="center"/>
      <protection/>
    </xf>
    <xf numFmtId="0" fontId="0" fillId="0" borderId="14" xfId="61" applyFont="1" applyBorder="1">
      <alignment/>
      <protection/>
    </xf>
    <xf numFmtId="0" fontId="0" fillId="0" borderId="15" xfId="61" applyFont="1" applyBorder="1">
      <alignment/>
      <protection/>
    </xf>
    <xf numFmtId="0" fontId="3" fillId="0" borderId="13" xfId="61" applyFont="1" applyBorder="1" applyAlignment="1">
      <alignment vertical="center"/>
      <protection/>
    </xf>
    <xf numFmtId="0" fontId="3" fillId="0" borderId="13" xfId="61" applyFont="1" applyBorder="1">
      <alignment/>
      <protection/>
    </xf>
    <xf numFmtId="0" fontId="3" fillId="0" borderId="14" xfId="61" applyFont="1" applyBorder="1" applyAlignment="1">
      <alignment vertical="center"/>
      <protection/>
    </xf>
    <xf numFmtId="0" fontId="3" fillId="0" borderId="15" xfId="61" applyFont="1" applyBorder="1" applyAlignment="1">
      <alignment horizontal="center" vertical="center"/>
      <protection/>
    </xf>
    <xf numFmtId="0" fontId="3" fillId="0" borderId="15" xfId="61" applyFont="1" applyBorder="1" applyAlignment="1">
      <alignment vertical="center"/>
      <protection/>
    </xf>
    <xf numFmtId="0" fontId="0" fillId="0" borderId="16" xfId="61" applyFont="1" applyBorder="1">
      <alignment/>
      <protection/>
    </xf>
    <xf numFmtId="0" fontId="3" fillId="0" borderId="16" xfId="61" applyFont="1" applyBorder="1" applyAlignment="1">
      <alignment vertical="center"/>
      <protection/>
    </xf>
    <xf numFmtId="0" fontId="0" fillId="0" borderId="17" xfId="61" applyFont="1" applyBorder="1">
      <alignment/>
      <protection/>
    </xf>
    <xf numFmtId="0" fontId="4" fillId="0" borderId="0" xfId="61" applyFont="1" applyBorder="1" applyAlignment="1">
      <alignment horizontal="left" vertical="center"/>
      <protection/>
    </xf>
    <xf numFmtId="0" fontId="4" fillId="0" borderId="0"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1" fillId="0" borderId="14" xfId="61" applyFont="1" applyBorder="1" applyAlignment="1">
      <alignment vertical="center"/>
      <protection/>
    </xf>
    <xf numFmtId="0" fontId="88" fillId="35" borderId="18" xfId="86" applyFont="1" applyFill="1" applyBorder="1">
      <alignment/>
      <protection/>
    </xf>
    <xf numFmtId="0" fontId="0" fillId="35" borderId="19" xfId="86" applyFill="1" applyBorder="1">
      <alignment/>
      <protection/>
    </xf>
    <xf numFmtId="0" fontId="0" fillId="35" borderId="20" xfId="86" applyFill="1" applyBorder="1">
      <alignment/>
      <protection/>
    </xf>
    <xf numFmtId="0" fontId="0" fillId="0" borderId="0" xfId="86">
      <alignment/>
      <protection/>
    </xf>
    <xf numFmtId="0" fontId="4" fillId="0" borderId="0" xfId="85" applyFont="1">
      <alignment vertical="center"/>
      <protection/>
    </xf>
    <xf numFmtId="0" fontId="88" fillId="35" borderId="21" xfId="86" applyFont="1" applyFill="1" applyBorder="1">
      <alignment/>
      <protection/>
    </xf>
    <xf numFmtId="0" fontId="0" fillId="35" borderId="0" xfId="86" applyFill="1" applyBorder="1">
      <alignment/>
      <protection/>
    </xf>
    <xf numFmtId="0" fontId="0" fillId="35" borderId="22" xfId="86" applyFill="1" applyBorder="1">
      <alignment/>
      <protection/>
    </xf>
    <xf numFmtId="0" fontId="88" fillId="35" borderId="23" xfId="86" applyFont="1" applyFill="1" applyBorder="1">
      <alignment/>
      <protection/>
    </xf>
    <xf numFmtId="0" fontId="0" fillId="35" borderId="24" xfId="86" applyFill="1" applyBorder="1">
      <alignment/>
      <protection/>
    </xf>
    <xf numFmtId="0" fontId="0" fillId="35" borderId="25" xfId="86" applyFill="1" applyBorder="1">
      <alignment/>
      <protection/>
    </xf>
    <xf numFmtId="0" fontId="89" fillId="0" borderId="0" xfId="80" applyFont="1" applyAlignment="1">
      <alignment horizontal="center" vertical="center"/>
      <protection/>
    </xf>
    <xf numFmtId="0" fontId="90" fillId="0" borderId="0" xfId="80" applyFont="1">
      <alignment vertical="center"/>
      <protection/>
    </xf>
    <xf numFmtId="0" fontId="91" fillId="0" borderId="0" xfId="80" applyFont="1" applyAlignment="1">
      <alignment horizontal="center" vertical="center"/>
      <protection/>
    </xf>
    <xf numFmtId="0" fontId="3" fillId="0" borderId="0" xfId="80" applyFont="1">
      <alignment vertical="center"/>
      <protection/>
    </xf>
    <xf numFmtId="0" fontId="90" fillId="0" borderId="26" xfId="80" applyFont="1" applyBorder="1" applyAlignment="1">
      <alignment horizontal="right" vertical="center" shrinkToFit="1"/>
      <protection/>
    </xf>
    <xf numFmtId="0" fontId="90" fillId="0" borderId="26" xfId="80" applyFont="1" applyFill="1" applyBorder="1" applyProtection="1">
      <alignment vertical="center"/>
      <protection locked="0"/>
    </xf>
    <xf numFmtId="0" fontId="90" fillId="0" borderId="0" xfId="80" applyFont="1" applyBorder="1">
      <alignment vertical="center"/>
      <protection/>
    </xf>
    <xf numFmtId="184" fontId="12" fillId="36" borderId="27" xfId="85" applyNumberFormat="1" applyFont="1" applyFill="1" applyBorder="1" applyAlignment="1">
      <alignment horizontal="center" vertical="center" wrapText="1"/>
      <protection/>
    </xf>
    <xf numFmtId="0" fontId="12" fillId="36" borderId="27" xfId="85" applyFont="1" applyFill="1" applyBorder="1" applyAlignment="1">
      <alignment horizontal="center" vertical="center"/>
      <protection/>
    </xf>
    <xf numFmtId="185" fontId="12" fillId="36" borderId="28" xfId="85" applyNumberFormat="1" applyFont="1" applyFill="1" applyBorder="1" applyAlignment="1">
      <alignment horizontal="center" vertical="center" shrinkToFit="1"/>
      <protection/>
    </xf>
    <xf numFmtId="0" fontId="12" fillId="36" borderId="29" xfId="85" applyFont="1" applyFill="1" applyBorder="1" applyAlignment="1">
      <alignment horizontal="center" vertical="center"/>
      <protection/>
    </xf>
    <xf numFmtId="0" fontId="4" fillId="0" borderId="3" xfId="85" applyFont="1" applyBorder="1" applyAlignment="1">
      <alignment horizontal="center" vertical="center"/>
      <protection/>
    </xf>
    <xf numFmtId="38" fontId="4" fillId="0" borderId="3" xfId="85" applyNumberFormat="1" applyFont="1" applyBorder="1" applyAlignment="1">
      <alignment horizontal="center" vertical="center"/>
      <protection/>
    </xf>
    <xf numFmtId="186" fontId="4" fillId="0" borderId="3" xfId="85" applyNumberFormat="1" applyFont="1" applyBorder="1" applyAlignment="1">
      <alignment horizontal="center" vertical="center"/>
      <protection/>
    </xf>
    <xf numFmtId="0" fontId="1" fillId="0" borderId="3" xfId="85" applyFont="1" applyBorder="1" applyAlignment="1">
      <alignment horizontal="center" vertical="center"/>
      <protection/>
    </xf>
    <xf numFmtId="49" fontId="4" fillId="0" borderId="0" xfId="85" applyNumberFormat="1" applyFont="1">
      <alignment vertical="center"/>
      <protection/>
    </xf>
    <xf numFmtId="0" fontId="4" fillId="0" borderId="0" xfId="85" applyFont="1" applyBorder="1" applyAlignment="1">
      <alignment horizontal="center" vertical="center"/>
      <protection/>
    </xf>
    <xf numFmtId="0" fontId="1" fillId="0" borderId="0" xfId="85" applyFont="1" applyBorder="1" applyAlignment="1">
      <alignment horizontal="center" vertical="center"/>
      <protection/>
    </xf>
    <xf numFmtId="0" fontId="12" fillId="0" borderId="0" xfId="85" applyFont="1" applyBorder="1" applyAlignment="1">
      <alignment horizontal="left" vertical="center"/>
      <protection/>
    </xf>
    <xf numFmtId="0" fontId="4" fillId="0" borderId="30" xfId="85" applyNumberFormat="1" applyFont="1" applyFill="1" applyBorder="1" applyAlignment="1">
      <alignment horizontal="center" vertical="center"/>
      <protection/>
    </xf>
    <xf numFmtId="0" fontId="4" fillId="0" borderId="0" xfId="85" applyFont="1" applyAlignment="1">
      <alignment horizontal="center" vertical="center"/>
      <protection/>
    </xf>
    <xf numFmtId="2" fontId="4" fillId="0" borderId="30" xfId="85" applyNumberFormat="1" applyFont="1" applyFill="1" applyBorder="1" applyAlignment="1">
      <alignment horizontal="center" vertical="center"/>
      <protection/>
    </xf>
    <xf numFmtId="49" fontId="4" fillId="0" borderId="0" xfId="85" applyNumberFormat="1" applyFont="1" applyFill="1" applyBorder="1" applyAlignment="1">
      <alignment horizontal="left" vertical="center"/>
      <protection/>
    </xf>
    <xf numFmtId="2" fontId="4" fillId="0" borderId="30" xfId="85" applyNumberFormat="1" applyFont="1" applyBorder="1" applyAlignment="1">
      <alignment horizontal="center" vertical="center"/>
      <protection/>
    </xf>
    <xf numFmtId="49" fontId="4" fillId="0" borderId="0" xfId="85" applyNumberFormat="1" applyFont="1" applyAlignment="1">
      <alignment horizontal="center" vertical="center"/>
      <protection/>
    </xf>
    <xf numFmtId="0" fontId="4" fillId="0" borderId="0" xfId="85" applyFont="1" applyFill="1" applyBorder="1" applyAlignment="1">
      <alignment horizontal="left" vertical="center"/>
      <protection/>
    </xf>
    <xf numFmtId="0" fontId="12" fillId="0" borderId="0" xfId="85" applyFont="1" applyFill="1" applyBorder="1" applyAlignment="1">
      <alignment horizontal="left" vertical="center"/>
      <protection/>
    </xf>
    <xf numFmtId="57" fontId="13" fillId="0" borderId="0" xfId="85" applyNumberFormat="1" applyFont="1" applyFill="1" applyBorder="1" applyAlignment="1">
      <alignment horizontal="center" vertical="center" shrinkToFit="1"/>
      <protection/>
    </xf>
    <xf numFmtId="0" fontId="14" fillId="0" borderId="0" xfId="85" applyFont="1">
      <alignment vertical="center"/>
      <protection/>
    </xf>
    <xf numFmtId="185" fontId="4" fillId="0" borderId="31" xfId="85" applyNumberFormat="1" applyFont="1" applyFill="1" applyBorder="1" applyAlignment="1">
      <alignment horizontal="center" vertical="center" shrinkToFit="1"/>
      <protection/>
    </xf>
    <xf numFmtId="57" fontId="12" fillId="0" borderId="0" xfId="85" applyNumberFormat="1" applyFont="1" applyFill="1" applyBorder="1" applyAlignment="1">
      <alignment horizontal="center" vertical="center" shrinkToFit="1"/>
      <protection/>
    </xf>
    <xf numFmtId="0" fontId="92" fillId="0" borderId="0" xfId="85" applyFont="1">
      <alignment vertical="center"/>
      <protection/>
    </xf>
    <xf numFmtId="0" fontId="93" fillId="35" borderId="0" xfId="85" applyFont="1" applyFill="1">
      <alignment vertical="center"/>
      <protection/>
    </xf>
    <xf numFmtId="0" fontId="94" fillId="35" borderId="0" xfId="85" applyFont="1" applyFill="1" applyAlignment="1">
      <alignment horizontal="center" vertical="center"/>
      <protection/>
    </xf>
    <xf numFmtId="0" fontId="93" fillId="35" borderId="0" xfId="85" applyFont="1" applyFill="1" applyAlignment="1">
      <alignment horizontal="center" vertical="center"/>
      <protection/>
    </xf>
    <xf numFmtId="0" fontId="12" fillId="36" borderId="3" xfId="85" applyFont="1" applyFill="1" applyBorder="1" applyAlignment="1">
      <alignment horizontal="center" vertical="center"/>
      <protection/>
    </xf>
    <xf numFmtId="0" fontId="13" fillId="36" borderId="3" xfId="85" applyFont="1" applyFill="1" applyBorder="1" applyAlignment="1">
      <alignment horizontal="center" vertical="center"/>
      <protection/>
    </xf>
    <xf numFmtId="184" fontId="12" fillId="30" borderId="27" xfId="85" applyNumberFormat="1" applyFont="1" applyFill="1" applyBorder="1" applyAlignment="1" applyProtection="1">
      <alignment horizontal="center" vertical="center" wrapText="1"/>
      <protection locked="0"/>
    </xf>
    <xf numFmtId="0" fontId="15" fillId="36" borderId="3" xfId="85" applyFont="1" applyFill="1" applyBorder="1" applyAlignment="1">
      <alignment horizontal="center" vertical="center"/>
      <protection/>
    </xf>
    <xf numFmtId="185" fontId="12" fillId="0" borderId="28" xfId="85" applyNumberFormat="1" applyFont="1" applyBorder="1" applyAlignment="1">
      <alignment horizontal="center" vertical="center" shrinkToFit="1"/>
      <protection/>
    </xf>
    <xf numFmtId="0" fontId="12" fillId="0" borderId="27" xfId="85" applyFont="1" applyBorder="1" applyAlignment="1">
      <alignment horizontal="center" vertical="center" wrapText="1"/>
      <protection/>
    </xf>
    <xf numFmtId="0" fontId="1" fillId="30" borderId="3" xfId="85" applyFont="1" applyFill="1" applyBorder="1" applyAlignment="1" applyProtection="1">
      <alignment horizontal="center" vertical="center"/>
      <protection locked="0"/>
    </xf>
    <xf numFmtId="184" fontId="12" fillId="0" borderId="27" xfId="85" applyNumberFormat="1" applyFont="1" applyBorder="1" applyAlignment="1">
      <alignment horizontal="center" vertical="center" wrapText="1"/>
      <protection/>
    </xf>
    <xf numFmtId="0" fontId="12" fillId="0" borderId="29" xfId="85" applyFont="1" applyBorder="1" applyAlignment="1">
      <alignment vertical="center" wrapText="1"/>
      <protection/>
    </xf>
    <xf numFmtId="0" fontId="12" fillId="0" borderId="29" xfId="85" applyFont="1" applyBorder="1" applyAlignment="1">
      <alignment horizontal="center" vertical="center"/>
      <protection/>
    </xf>
    <xf numFmtId="185" fontId="12" fillId="0" borderId="29" xfId="85" applyNumberFormat="1" applyFont="1" applyBorder="1" applyAlignment="1">
      <alignment horizontal="center" vertical="center" shrinkToFit="1"/>
      <protection/>
    </xf>
    <xf numFmtId="38" fontId="12" fillId="0" borderId="29" xfId="66" applyFont="1" applyFill="1" applyBorder="1" applyAlignment="1">
      <alignment horizontal="right" vertical="center"/>
    </xf>
    <xf numFmtId="0" fontId="4" fillId="36" borderId="3" xfId="85" applyFont="1" applyFill="1" applyBorder="1" applyAlignment="1">
      <alignment horizontal="center" vertical="center"/>
      <protection/>
    </xf>
    <xf numFmtId="38" fontId="12" fillId="36" borderId="3" xfId="66" applyFont="1" applyFill="1" applyBorder="1" applyAlignment="1">
      <alignment horizontal="right" vertical="center"/>
    </xf>
    <xf numFmtId="0" fontId="12" fillId="0" borderId="29" xfId="85" applyFont="1" applyBorder="1" applyAlignment="1">
      <alignment horizontal="center" vertical="center" wrapText="1"/>
      <protection/>
    </xf>
    <xf numFmtId="0" fontId="12" fillId="0" borderId="3" xfId="85" applyFont="1" applyBorder="1" applyAlignment="1">
      <alignment horizontal="center" vertical="center" wrapText="1"/>
      <protection/>
    </xf>
    <xf numFmtId="184" fontId="12" fillId="0" borderId="3" xfId="85" applyNumberFormat="1" applyFont="1" applyBorder="1" applyAlignment="1">
      <alignment horizontal="center" vertical="center" wrapText="1"/>
      <protection/>
    </xf>
    <xf numFmtId="38" fontId="12" fillId="0" borderId="3" xfId="66" applyFont="1" applyFill="1" applyBorder="1" applyAlignment="1">
      <alignment horizontal="right" vertical="center"/>
    </xf>
    <xf numFmtId="0" fontId="1" fillId="0" borderId="29" xfId="85" applyFont="1" applyBorder="1" applyAlignment="1">
      <alignment horizontal="center" vertical="center"/>
      <protection/>
    </xf>
    <xf numFmtId="0" fontId="4" fillId="0" borderId="29" xfId="85" applyFont="1" applyBorder="1" applyAlignment="1">
      <alignment horizontal="center" vertical="center"/>
      <protection/>
    </xf>
    <xf numFmtId="0" fontId="1" fillId="0" borderId="0" xfId="85" applyFont="1" applyAlignment="1">
      <alignment horizontal="center" vertical="center"/>
      <protection/>
    </xf>
    <xf numFmtId="0" fontId="1" fillId="0" borderId="0" xfId="85" applyFont="1" applyAlignment="1">
      <alignment horizontal="right" vertical="center"/>
      <protection/>
    </xf>
    <xf numFmtId="0" fontId="83" fillId="15" borderId="3" xfId="80" applyFont="1" applyFill="1" applyBorder="1">
      <alignment vertical="center"/>
      <protection/>
    </xf>
    <xf numFmtId="0" fontId="70" fillId="0" borderId="0" xfId="80">
      <alignment vertical="center"/>
      <protection/>
    </xf>
    <xf numFmtId="0" fontId="70" fillId="30" borderId="3" xfId="80" applyFill="1" applyBorder="1">
      <alignment vertical="center"/>
      <protection/>
    </xf>
    <xf numFmtId="9" fontId="83" fillId="37" borderId="3" xfId="80" applyNumberFormat="1" applyFont="1" applyFill="1" applyBorder="1" applyAlignment="1">
      <alignment horizontal="center" vertical="center" shrinkToFit="1"/>
      <protection/>
    </xf>
    <xf numFmtId="38" fontId="95" fillId="30" borderId="3" xfId="67" applyFont="1" applyFill="1" applyBorder="1" applyAlignment="1">
      <alignment vertical="center"/>
    </xf>
    <xf numFmtId="38" fontId="70" fillId="0" borderId="3" xfId="67" applyFont="1" applyBorder="1" applyAlignment="1">
      <alignment vertical="center"/>
    </xf>
    <xf numFmtId="0" fontId="83" fillId="37" borderId="3" xfId="80" applyFont="1" applyFill="1" applyBorder="1">
      <alignment vertical="center"/>
      <protection/>
    </xf>
    <xf numFmtId="0" fontId="83" fillId="37" borderId="3" xfId="80" applyFont="1" applyFill="1" applyBorder="1" applyAlignment="1">
      <alignment horizontal="center" vertical="center" wrapText="1"/>
      <protection/>
    </xf>
    <xf numFmtId="0" fontId="70" fillId="36" borderId="3" xfId="80" applyFill="1" applyBorder="1">
      <alignment vertical="center"/>
      <protection/>
    </xf>
    <xf numFmtId="2" fontId="70" fillId="0" borderId="3" xfId="80" applyNumberFormat="1" applyBorder="1">
      <alignment vertical="center"/>
      <protection/>
    </xf>
    <xf numFmtId="4" fontId="70" fillId="30" borderId="3" xfId="80" applyNumberFormat="1" applyFill="1" applyBorder="1" applyAlignment="1">
      <alignment vertical="center" wrapText="1"/>
      <protection/>
    </xf>
    <xf numFmtId="4" fontId="70" fillId="0" borderId="0" xfId="80" applyNumberFormat="1" applyAlignment="1">
      <alignment vertical="center" wrapText="1"/>
      <protection/>
    </xf>
    <xf numFmtId="0" fontId="70" fillId="0" borderId="0" xfId="80" applyAlignment="1">
      <alignment vertical="center" wrapText="1"/>
      <protection/>
    </xf>
    <xf numFmtId="0" fontId="70" fillId="0" borderId="32" xfId="80" applyFill="1" applyBorder="1">
      <alignment vertical="center"/>
      <protection/>
    </xf>
    <xf numFmtId="2" fontId="70" fillId="0" borderId="32" xfId="80" applyNumberFormat="1" applyFill="1" applyBorder="1">
      <alignment vertical="center"/>
      <protection/>
    </xf>
    <xf numFmtId="2" fontId="70" fillId="0" borderId="0" xfId="80" applyNumberFormat="1" applyFill="1" applyBorder="1">
      <alignment vertical="center"/>
      <protection/>
    </xf>
    <xf numFmtId="0" fontId="70" fillId="0" borderId="0" xfId="80" applyFill="1" applyBorder="1">
      <alignment vertical="center"/>
      <protection/>
    </xf>
    <xf numFmtId="0" fontId="83" fillId="27" borderId="3" xfId="80" applyFont="1" applyFill="1" applyBorder="1" applyAlignment="1">
      <alignment horizontal="center" vertical="center" shrinkToFit="1"/>
      <protection/>
    </xf>
    <xf numFmtId="38" fontId="70" fillId="30" borderId="3" xfId="67" applyFont="1" applyFill="1" applyBorder="1" applyAlignment="1">
      <alignment vertical="center"/>
    </xf>
    <xf numFmtId="0" fontId="96" fillId="0" borderId="0" xfId="80" applyFont="1">
      <alignment vertical="center"/>
      <protection/>
    </xf>
    <xf numFmtId="0" fontId="96" fillId="0" borderId="0" xfId="80" applyFont="1" applyFill="1" applyBorder="1">
      <alignment vertical="center"/>
      <protection/>
    </xf>
    <xf numFmtId="0" fontId="70" fillId="0" borderId="26" xfId="80" applyFill="1" applyBorder="1">
      <alignment vertical="center"/>
      <protection/>
    </xf>
    <xf numFmtId="0" fontId="70" fillId="0" borderId="26" xfId="80" applyFill="1" applyBorder="1" applyAlignment="1">
      <alignment horizontal="right" vertical="center"/>
      <protection/>
    </xf>
    <xf numFmtId="0" fontId="97" fillId="30" borderId="3" xfId="80" applyFont="1" applyFill="1" applyBorder="1">
      <alignment vertical="center"/>
      <protection/>
    </xf>
    <xf numFmtId="9" fontId="70" fillId="0" borderId="26" xfId="80" applyNumberFormat="1" applyFill="1" applyBorder="1">
      <alignment vertical="center"/>
      <protection/>
    </xf>
    <xf numFmtId="191" fontId="70" fillId="30" borderId="3" xfId="80" applyNumberFormat="1" applyFill="1" applyBorder="1">
      <alignment vertical="center"/>
      <protection/>
    </xf>
    <xf numFmtId="0" fontId="83" fillId="24" borderId="3" xfId="80" applyFont="1" applyFill="1" applyBorder="1">
      <alignment vertical="center"/>
      <protection/>
    </xf>
    <xf numFmtId="0" fontId="83" fillId="27" borderId="27" xfId="80" applyFont="1" applyFill="1" applyBorder="1" applyAlignment="1">
      <alignment horizontal="center" vertical="center" wrapText="1"/>
      <protection/>
    </xf>
    <xf numFmtId="0" fontId="83" fillId="27" borderId="3" xfId="80" applyFont="1" applyFill="1" applyBorder="1" applyAlignment="1">
      <alignment horizontal="center" vertical="center" wrapText="1"/>
      <protection/>
    </xf>
    <xf numFmtId="0" fontId="83" fillId="23" borderId="3" xfId="80" applyFont="1" applyFill="1" applyBorder="1" applyAlignment="1">
      <alignment horizontal="center" vertical="center" wrapText="1"/>
      <protection/>
    </xf>
    <xf numFmtId="0" fontId="70" fillId="16" borderId="3" xfId="80" applyFill="1" applyBorder="1">
      <alignment vertical="center"/>
      <protection/>
    </xf>
    <xf numFmtId="4" fontId="70" fillId="0" borderId="3" xfId="80" applyNumberFormat="1" applyBorder="1" applyAlignment="1">
      <alignment vertical="center" wrapText="1"/>
      <protection/>
    </xf>
    <xf numFmtId="2" fontId="70" fillId="0" borderId="3" xfId="80" applyNumberFormat="1" applyBorder="1" applyAlignment="1">
      <alignment vertical="center" wrapText="1"/>
      <protection/>
    </xf>
    <xf numFmtId="2" fontId="70" fillId="0" borderId="33" xfId="80" applyNumberFormat="1" applyFill="1" applyBorder="1">
      <alignment vertical="center"/>
      <protection/>
    </xf>
    <xf numFmtId="192" fontId="97" fillId="30" borderId="3" xfId="80" applyNumberFormat="1" applyFont="1" applyFill="1" applyBorder="1" applyAlignment="1">
      <alignment vertical="center" wrapText="1"/>
      <protection/>
    </xf>
    <xf numFmtId="192" fontId="70" fillId="0" borderId="3" xfId="80" applyNumberFormat="1" applyFill="1" applyBorder="1">
      <alignment vertical="center"/>
      <protection/>
    </xf>
    <xf numFmtId="0" fontId="97" fillId="0" borderId="0" xfId="80" applyFont="1">
      <alignment vertical="center"/>
      <protection/>
    </xf>
    <xf numFmtId="193" fontId="70" fillId="0" borderId="0" xfId="80" applyNumberFormat="1">
      <alignment vertical="center"/>
      <protection/>
    </xf>
    <xf numFmtId="0" fontId="98" fillId="0" borderId="0" xfId="80" applyFont="1">
      <alignment vertical="center"/>
      <protection/>
    </xf>
    <xf numFmtId="0" fontId="3" fillId="0" borderId="0" xfId="78" applyNumberFormat="1" applyFont="1" applyBorder="1" applyAlignment="1" applyProtection="1">
      <alignment vertical="center"/>
      <protection locked="0"/>
    </xf>
    <xf numFmtId="0" fontId="3" fillId="0" borderId="0" xfId="78" applyFont="1">
      <alignment/>
      <protection/>
    </xf>
    <xf numFmtId="0" fontId="1" fillId="0" borderId="0" xfId="78" applyFont="1" applyAlignment="1">
      <alignment vertical="center"/>
      <protection/>
    </xf>
    <xf numFmtId="0" fontId="3" fillId="0" borderId="0" xfId="78" applyNumberFormat="1" applyFont="1" applyAlignment="1" applyProtection="1">
      <alignment vertical="center"/>
      <protection locked="0"/>
    </xf>
    <xf numFmtId="0" fontId="1" fillId="0" borderId="0" xfId="78" applyNumberFormat="1" applyFont="1" applyAlignment="1" applyProtection="1">
      <alignment vertical="center"/>
      <protection locked="0"/>
    </xf>
    <xf numFmtId="0" fontId="1" fillId="0" borderId="0" xfId="78" applyFont="1">
      <alignment/>
      <protection/>
    </xf>
    <xf numFmtId="0" fontId="99" fillId="0" borderId="0" xfId="78" applyFont="1">
      <alignment/>
      <protection/>
    </xf>
    <xf numFmtId="0" fontId="100" fillId="0" borderId="0" xfId="80" applyFont="1">
      <alignment vertical="center"/>
      <protection/>
    </xf>
    <xf numFmtId="0" fontId="1" fillId="0" borderId="0" xfId="78" applyNumberFormat="1" applyFont="1" applyAlignment="1" applyProtection="1" quotePrefix="1">
      <alignment vertical="center"/>
      <protection locked="0"/>
    </xf>
    <xf numFmtId="0" fontId="3" fillId="0" borderId="0" xfId="78" applyFont="1" applyAlignment="1">
      <alignment vertical="center"/>
      <protection/>
    </xf>
    <xf numFmtId="0" fontId="101" fillId="35" borderId="18" xfId="86" applyFont="1" applyFill="1" applyBorder="1">
      <alignment/>
      <protection/>
    </xf>
    <xf numFmtId="0" fontId="3" fillId="35" borderId="19" xfId="86" applyFont="1" applyFill="1" applyBorder="1">
      <alignment/>
      <protection/>
    </xf>
    <xf numFmtId="0" fontId="3" fillId="35" borderId="20" xfId="86" applyFont="1" applyFill="1" applyBorder="1">
      <alignment/>
      <protection/>
    </xf>
    <xf numFmtId="0" fontId="101" fillId="0" borderId="0" xfId="86" applyFont="1">
      <alignment/>
      <protection/>
    </xf>
    <xf numFmtId="0" fontId="101" fillId="35" borderId="23" xfId="86" applyFont="1" applyFill="1" applyBorder="1">
      <alignment/>
      <protection/>
    </xf>
    <xf numFmtId="0" fontId="3" fillId="35" borderId="24" xfId="86" applyFont="1" applyFill="1" applyBorder="1">
      <alignment/>
      <protection/>
    </xf>
    <xf numFmtId="0" fontId="3" fillId="35" borderId="25" xfId="86" applyFont="1" applyFill="1" applyBorder="1">
      <alignment/>
      <protection/>
    </xf>
    <xf numFmtId="190" fontId="1" fillId="0" borderId="0" xfId="82" applyFont="1" applyAlignment="1">
      <alignment horizontal="center"/>
      <protection/>
    </xf>
    <xf numFmtId="190" fontId="1" fillId="0" borderId="0" xfId="82" applyFont="1" applyFill="1" applyAlignment="1">
      <alignment horizontal="center"/>
      <protection/>
    </xf>
    <xf numFmtId="0" fontId="90" fillId="0" borderId="0" xfId="80" applyFont="1" applyFill="1">
      <alignment vertical="center"/>
      <protection/>
    </xf>
    <xf numFmtId="0" fontId="89" fillId="0" borderId="0" xfId="84" applyFont="1" applyAlignment="1">
      <alignment horizontal="center" vertical="center"/>
      <protection/>
    </xf>
    <xf numFmtId="0" fontId="90" fillId="0" borderId="0" xfId="84" applyFont="1">
      <alignment vertical="center"/>
      <protection/>
    </xf>
    <xf numFmtId="0" fontId="90" fillId="0" borderId="26" xfId="80" applyFont="1" applyBorder="1">
      <alignment vertical="center"/>
      <protection/>
    </xf>
    <xf numFmtId="0" fontId="90" fillId="0" borderId="26" xfId="80" applyFont="1" applyBorder="1" applyAlignment="1">
      <alignment horizontal="right" vertical="center"/>
      <protection/>
    </xf>
    <xf numFmtId="0" fontId="90" fillId="0" borderId="26" xfId="80" applyFont="1" applyFill="1" applyBorder="1">
      <alignment vertical="center"/>
      <protection/>
    </xf>
    <xf numFmtId="0" fontId="102" fillId="0" borderId="0" xfId="84" applyFont="1">
      <alignment vertical="center"/>
      <protection/>
    </xf>
    <xf numFmtId="194" fontId="103" fillId="0" borderId="0" xfId="84" applyNumberFormat="1" applyFont="1" applyAlignment="1">
      <alignment horizontal="right" vertical="center"/>
      <protection/>
    </xf>
    <xf numFmtId="38" fontId="103" fillId="0" borderId="0" xfId="67" applyFont="1" applyAlignment="1">
      <alignment horizontal="center" vertical="center"/>
    </xf>
    <xf numFmtId="194" fontId="103" fillId="0" borderId="0" xfId="84" applyNumberFormat="1" applyFont="1">
      <alignment vertical="center"/>
      <protection/>
    </xf>
    <xf numFmtId="0" fontId="102" fillId="0" borderId="0" xfId="84" applyFont="1" applyAlignment="1">
      <alignment horizontal="right" vertical="center"/>
      <protection/>
    </xf>
    <xf numFmtId="38" fontId="90" fillId="0" borderId="0" xfId="80" applyNumberFormat="1" applyFont="1" applyAlignment="1">
      <alignment horizontal="center" vertical="center"/>
      <protection/>
    </xf>
    <xf numFmtId="0" fontId="90" fillId="35" borderId="19" xfId="80" applyFont="1" applyFill="1" applyBorder="1">
      <alignment vertical="center"/>
      <protection/>
    </xf>
    <xf numFmtId="0" fontId="90" fillId="35" borderId="20" xfId="80" applyFont="1" applyFill="1" applyBorder="1">
      <alignment vertical="center"/>
      <protection/>
    </xf>
    <xf numFmtId="0" fontId="90" fillId="35" borderId="24" xfId="80" applyFont="1" applyFill="1" applyBorder="1">
      <alignment vertical="center"/>
      <protection/>
    </xf>
    <xf numFmtId="0" fontId="90" fillId="35" borderId="25" xfId="80" applyFont="1" applyFill="1" applyBorder="1">
      <alignment vertical="center"/>
      <protection/>
    </xf>
    <xf numFmtId="0" fontId="9" fillId="0" borderId="0" xfId="83" applyFont="1">
      <alignment/>
      <protection/>
    </xf>
    <xf numFmtId="0" fontId="9" fillId="0" borderId="34" xfId="83" applyFont="1" applyBorder="1">
      <alignment/>
      <protection/>
    </xf>
    <xf numFmtId="0" fontId="9" fillId="0" borderId="2" xfId="83" applyFont="1" applyBorder="1">
      <alignment/>
      <protection/>
    </xf>
    <xf numFmtId="0" fontId="9" fillId="0" borderId="3" xfId="83" applyFont="1" applyBorder="1">
      <alignment/>
      <protection/>
    </xf>
    <xf numFmtId="0" fontId="9" fillId="0" borderId="33" xfId="83" applyFont="1" applyBorder="1">
      <alignment/>
      <protection/>
    </xf>
    <xf numFmtId="0" fontId="9" fillId="0" borderId="35" xfId="83" applyFont="1" applyBorder="1">
      <alignment/>
      <protection/>
    </xf>
    <xf numFmtId="0" fontId="9" fillId="0" borderId="0" xfId="83" applyFont="1" applyBorder="1">
      <alignment/>
      <protection/>
    </xf>
    <xf numFmtId="0" fontId="3" fillId="0" borderId="0" xfId="83" applyFont="1" applyBorder="1">
      <alignment/>
      <protection/>
    </xf>
    <xf numFmtId="0" fontId="9" fillId="0" borderId="28" xfId="83" applyFont="1" applyBorder="1">
      <alignment/>
      <protection/>
    </xf>
    <xf numFmtId="0" fontId="9" fillId="0" borderId="36" xfId="83" applyFont="1" applyBorder="1">
      <alignment/>
      <protection/>
    </xf>
    <xf numFmtId="0" fontId="9" fillId="0" borderId="28" xfId="83" applyFont="1" applyBorder="1" applyAlignment="1">
      <alignment horizontal="center"/>
      <protection/>
    </xf>
    <xf numFmtId="38" fontId="9" fillId="0" borderId="0" xfId="83" applyNumberFormat="1" applyFont="1" applyBorder="1" applyAlignment="1">
      <alignment horizontal="right"/>
      <protection/>
    </xf>
    <xf numFmtId="0" fontId="24" fillId="0" borderId="0" xfId="83" applyFont="1">
      <alignment/>
      <protection/>
    </xf>
    <xf numFmtId="0" fontId="9" fillId="0" borderId="35" xfId="83" applyFont="1" applyBorder="1" applyAlignment="1">
      <alignment horizontal="right"/>
      <protection/>
    </xf>
    <xf numFmtId="0" fontId="9" fillId="0" borderId="0" xfId="83" applyFont="1" applyBorder="1" applyAlignment="1">
      <alignment horizontal="right"/>
      <protection/>
    </xf>
    <xf numFmtId="0" fontId="9" fillId="0" borderId="35" xfId="83" applyFont="1" applyFill="1" applyBorder="1">
      <alignment/>
      <protection/>
    </xf>
    <xf numFmtId="0" fontId="9" fillId="0" borderId="37" xfId="83" applyFont="1" applyBorder="1">
      <alignment/>
      <protection/>
    </xf>
    <xf numFmtId="0" fontId="9" fillId="0" borderId="26" xfId="83" applyFont="1" applyBorder="1">
      <alignment/>
      <protection/>
    </xf>
    <xf numFmtId="0" fontId="9" fillId="0" borderId="29" xfId="83" applyFont="1" applyBorder="1">
      <alignment/>
      <protection/>
    </xf>
    <xf numFmtId="0" fontId="9" fillId="0" borderId="38" xfId="83" applyFont="1" applyBorder="1">
      <alignment/>
      <protection/>
    </xf>
    <xf numFmtId="0" fontId="9" fillId="0" borderId="36" xfId="83" applyFont="1" applyBorder="1" applyAlignment="1">
      <alignment horizontal="right"/>
      <protection/>
    </xf>
    <xf numFmtId="0" fontId="9" fillId="0" borderId="39" xfId="83" applyFont="1" applyBorder="1">
      <alignment/>
      <protection/>
    </xf>
    <xf numFmtId="0" fontId="9" fillId="0" borderId="27" xfId="83" applyFont="1" applyBorder="1">
      <alignment/>
      <protection/>
    </xf>
    <xf numFmtId="0" fontId="3" fillId="0" borderId="0" xfId="83" applyFont="1" applyBorder="1" applyAlignment="1">
      <alignment horizontal="left" vertical="center"/>
      <protection/>
    </xf>
    <xf numFmtId="0" fontId="4" fillId="0" borderId="36" xfId="83" applyFont="1" applyBorder="1">
      <alignment/>
      <protection/>
    </xf>
    <xf numFmtId="0" fontId="4" fillId="0" borderId="0" xfId="83" applyFont="1" applyBorder="1">
      <alignment/>
      <protection/>
    </xf>
    <xf numFmtId="195" fontId="9" fillId="0" borderId="0" xfId="83" applyNumberFormat="1" applyFont="1" applyBorder="1">
      <alignment/>
      <protection/>
    </xf>
    <xf numFmtId="0" fontId="4" fillId="0" borderId="0" xfId="80" applyFont="1" applyFill="1">
      <alignment vertical="center"/>
      <protection/>
    </xf>
    <xf numFmtId="0" fontId="4" fillId="0" borderId="0" xfId="80" applyFont="1">
      <alignment vertical="center"/>
      <protection/>
    </xf>
    <xf numFmtId="0" fontId="4" fillId="0" borderId="0" xfId="84" applyFont="1" applyFill="1">
      <alignment vertical="center"/>
      <protection/>
    </xf>
    <xf numFmtId="0" fontId="3" fillId="0" borderId="0" xfId="84" applyFont="1" applyFill="1">
      <alignment vertical="center"/>
      <protection/>
    </xf>
    <xf numFmtId="0" fontId="25" fillId="0" borderId="0" xfId="84" applyFont="1" applyFill="1">
      <alignment vertical="center"/>
      <protection/>
    </xf>
    <xf numFmtId="0" fontId="104" fillId="0" borderId="0" xfId="80" applyFont="1">
      <alignment vertical="center"/>
      <protection/>
    </xf>
    <xf numFmtId="0" fontId="26" fillId="0" borderId="0" xfId="84" applyFont="1" applyFill="1" applyAlignment="1">
      <alignment vertical="center"/>
      <protection/>
    </xf>
    <xf numFmtId="0" fontId="104" fillId="0" borderId="0" xfId="84" applyFont="1" applyBorder="1">
      <alignment vertical="center"/>
      <protection/>
    </xf>
    <xf numFmtId="0" fontId="104" fillId="0" borderId="0" xfId="84" applyFont="1">
      <alignment vertical="center"/>
      <protection/>
    </xf>
    <xf numFmtId="0" fontId="4" fillId="0" borderId="0" xfId="84" applyFont="1" applyFill="1" applyAlignment="1">
      <alignment vertical="center"/>
      <protection/>
    </xf>
    <xf numFmtId="0" fontId="4" fillId="0" borderId="40" xfId="84" applyFont="1" applyFill="1" applyBorder="1" applyAlignment="1">
      <alignment/>
      <protection/>
    </xf>
    <xf numFmtId="0" fontId="4" fillId="0" borderId="32" xfId="84" applyFont="1" applyFill="1" applyBorder="1" applyAlignment="1">
      <alignment/>
      <protection/>
    </xf>
    <xf numFmtId="0" fontId="4" fillId="0" borderId="41" xfId="84" applyFont="1" applyFill="1" applyBorder="1" applyAlignment="1">
      <alignment/>
      <protection/>
    </xf>
    <xf numFmtId="0" fontId="4" fillId="0" borderId="42" xfId="84" applyFont="1" applyFill="1" applyBorder="1" applyAlignment="1">
      <alignment/>
      <protection/>
    </xf>
    <xf numFmtId="0" fontId="4" fillId="0" borderId="35" xfId="84" applyFont="1" applyFill="1" applyBorder="1" applyAlignment="1">
      <alignment/>
      <protection/>
    </xf>
    <xf numFmtId="0" fontId="4" fillId="0" borderId="0" xfId="84" applyFont="1" applyFill="1" applyBorder="1" applyAlignment="1">
      <alignment/>
      <protection/>
    </xf>
    <xf numFmtId="0" fontId="4" fillId="0" borderId="43" xfId="84" applyFont="1" applyFill="1" applyBorder="1" applyAlignment="1">
      <alignment/>
      <protection/>
    </xf>
    <xf numFmtId="0" fontId="4" fillId="0" borderId="0" xfId="84" applyFont="1" applyFill="1" applyBorder="1" applyAlignment="1">
      <alignment horizontal="center" vertical="center"/>
      <protection/>
    </xf>
    <xf numFmtId="0" fontId="4" fillId="0" borderId="44" xfId="84" applyFont="1" applyFill="1" applyBorder="1" applyAlignment="1">
      <alignment/>
      <protection/>
    </xf>
    <xf numFmtId="0" fontId="4" fillId="0" borderId="43" xfId="84" applyFont="1" applyFill="1" applyBorder="1" applyAlignment="1">
      <alignment horizontal="center" vertical="center"/>
      <protection/>
    </xf>
    <xf numFmtId="0" fontId="4" fillId="0" borderId="36" xfId="84" applyFont="1" applyFill="1" applyBorder="1" applyAlignment="1">
      <alignment/>
      <protection/>
    </xf>
    <xf numFmtId="38" fontId="4" fillId="0" borderId="44" xfId="65" applyFont="1" applyFill="1" applyBorder="1" applyAlignment="1">
      <alignment vertical="center"/>
    </xf>
    <xf numFmtId="38" fontId="4" fillId="0" borderId="36" xfId="65" applyFont="1" applyFill="1" applyBorder="1" applyAlignment="1">
      <alignment vertical="center"/>
    </xf>
    <xf numFmtId="0" fontId="4" fillId="0" borderId="0" xfId="84" applyFont="1" applyFill="1" applyAlignment="1" quotePrefix="1">
      <alignment horizontal="left" vertical="center"/>
      <protection/>
    </xf>
    <xf numFmtId="0" fontId="4" fillId="0" borderId="37" xfId="84" applyFont="1" applyFill="1" applyBorder="1" applyAlignment="1">
      <alignment/>
      <protection/>
    </xf>
    <xf numFmtId="0" fontId="4" fillId="0" borderId="26" xfId="84" applyFont="1" applyFill="1" applyBorder="1" applyAlignment="1">
      <alignment/>
      <protection/>
    </xf>
    <xf numFmtId="0" fontId="4" fillId="0" borderId="45" xfId="84" applyFont="1" applyFill="1" applyBorder="1" applyAlignment="1">
      <alignment/>
      <protection/>
    </xf>
    <xf numFmtId="0" fontId="4" fillId="0" borderId="26" xfId="84" applyFont="1" applyFill="1" applyBorder="1" applyAlignment="1">
      <alignment horizontal="center" vertical="center"/>
      <protection/>
    </xf>
    <xf numFmtId="0" fontId="4" fillId="0" borderId="46" xfId="84" applyFont="1" applyFill="1" applyBorder="1" applyAlignment="1">
      <alignment/>
      <protection/>
    </xf>
    <xf numFmtId="0" fontId="4" fillId="0" borderId="45" xfId="84" applyFont="1" applyFill="1" applyBorder="1" applyAlignment="1">
      <alignment horizontal="center" vertical="center"/>
      <protection/>
    </xf>
    <xf numFmtId="0" fontId="4" fillId="0" borderId="38" xfId="84" applyFont="1" applyFill="1" applyBorder="1" applyAlignment="1">
      <alignment/>
      <protection/>
    </xf>
    <xf numFmtId="0" fontId="4" fillId="0" borderId="0" xfId="84" applyFont="1" applyFill="1" applyAlignment="1">
      <alignment/>
      <protection/>
    </xf>
    <xf numFmtId="0" fontId="4" fillId="0" borderId="0" xfId="84" applyFont="1" applyFill="1" applyAlignment="1">
      <alignment horizontal="left" vertical="center"/>
      <protection/>
    </xf>
    <xf numFmtId="0" fontId="28" fillId="0" borderId="0" xfId="84" applyNumberFormat="1" applyFont="1" applyFill="1" applyBorder="1" applyAlignment="1" applyProtection="1">
      <alignment vertical="center"/>
      <protection locked="0"/>
    </xf>
    <xf numFmtId="0" fontId="4" fillId="0" borderId="0" xfId="84" applyNumberFormat="1" applyFont="1" applyFill="1" applyBorder="1" applyAlignment="1" applyProtection="1">
      <alignment vertical="center"/>
      <protection locked="0"/>
    </xf>
    <xf numFmtId="198" fontId="4" fillId="0" borderId="47" xfId="84" applyNumberFormat="1" applyFont="1" applyFill="1" applyBorder="1" applyAlignment="1">
      <alignment vertical="center"/>
      <protection/>
    </xf>
    <xf numFmtId="198" fontId="4" fillId="0" borderId="48" xfId="84" applyNumberFormat="1" applyFont="1" applyFill="1" applyBorder="1" applyAlignment="1">
      <alignment vertical="center"/>
      <protection/>
    </xf>
    <xf numFmtId="198" fontId="4" fillId="0" borderId="46" xfId="84" applyNumberFormat="1" applyFont="1" applyFill="1" applyBorder="1" applyAlignment="1">
      <alignment vertical="center"/>
      <protection/>
    </xf>
    <xf numFmtId="198" fontId="4" fillId="0" borderId="38" xfId="84" applyNumberFormat="1" applyFont="1" applyFill="1" applyBorder="1" applyAlignment="1">
      <alignment vertical="center"/>
      <protection/>
    </xf>
    <xf numFmtId="0" fontId="3" fillId="0" borderId="0" xfId="84" applyNumberFormat="1" applyFont="1" applyFill="1" applyBorder="1" applyAlignment="1" applyProtection="1">
      <alignment horizontal="center" vertical="center"/>
      <protection locked="0"/>
    </xf>
    <xf numFmtId="0" fontId="29" fillId="0" borderId="0" xfId="84" applyNumberFormat="1" applyFont="1" applyFill="1" applyBorder="1" applyAlignment="1" applyProtection="1">
      <alignment horizontal="left" vertical="center"/>
      <protection locked="0"/>
    </xf>
    <xf numFmtId="0" fontId="29" fillId="0" borderId="0" xfId="84" applyNumberFormat="1" applyFont="1" applyFill="1" applyBorder="1" applyAlignment="1" applyProtection="1" quotePrefix="1">
      <alignment horizontal="left" vertical="center"/>
      <protection locked="0"/>
    </xf>
    <xf numFmtId="198" fontId="4" fillId="0" borderId="0" xfId="84" applyNumberFormat="1" applyFont="1" applyFill="1" applyBorder="1" applyAlignment="1">
      <alignment vertical="center"/>
      <protection/>
    </xf>
    <xf numFmtId="0" fontId="104" fillId="0" borderId="0" xfId="84" applyFont="1" applyAlignment="1">
      <alignment vertical="center"/>
      <protection/>
    </xf>
    <xf numFmtId="0" fontId="104" fillId="0" borderId="0" xfId="84" applyFont="1" applyAlignment="1">
      <alignment/>
      <protection/>
    </xf>
    <xf numFmtId="0" fontId="101" fillId="35" borderId="21" xfId="86" applyFont="1" applyFill="1" applyBorder="1">
      <alignment/>
      <protection/>
    </xf>
    <xf numFmtId="0" fontId="3" fillId="35" borderId="0" xfId="86" applyFont="1" applyFill="1" applyBorder="1">
      <alignment/>
      <protection/>
    </xf>
    <xf numFmtId="0" fontId="3" fillId="35" borderId="22" xfId="86" applyFont="1" applyFill="1" applyBorder="1">
      <alignment/>
      <protection/>
    </xf>
    <xf numFmtId="0" fontId="4" fillId="0" borderId="0" xfId="89" applyFont="1" applyAlignment="1">
      <alignment vertical="center"/>
      <protection/>
    </xf>
    <xf numFmtId="0" fontId="4" fillId="38" borderId="49" xfId="89" applyFont="1" applyFill="1" applyBorder="1" applyAlignment="1" applyProtection="1">
      <alignment horizontal="center" vertical="center"/>
      <protection/>
    </xf>
    <xf numFmtId="0" fontId="4" fillId="38" borderId="50" xfId="89" applyFont="1" applyFill="1" applyBorder="1" applyAlignment="1" applyProtection="1">
      <alignment horizontal="center" vertical="center"/>
      <protection/>
    </xf>
    <xf numFmtId="0" fontId="4" fillId="38" borderId="51" xfId="89" applyFont="1" applyFill="1" applyBorder="1" applyAlignment="1" applyProtection="1">
      <alignment horizontal="distributed" vertical="center"/>
      <protection/>
    </xf>
    <xf numFmtId="0" fontId="4" fillId="38" borderId="52" xfId="89" applyFont="1" applyFill="1" applyBorder="1" applyAlignment="1" applyProtection="1">
      <alignment horizontal="center" vertical="center"/>
      <protection/>
    </xf>
    <xf numFmtId="0" fontId="4" fillId="38" borderId="53" xfId="89" applyFont="1" applyFill="1" applyBorder="1" applyAlignment="1" applyProtection="1">
      <alignment horizontal="center" vertical="center"/>
      <protection/>
    </xf>
    <xf numFmtId="0" fontId="4" fillId="38" borderId="54" xfId="89" applyFont="1" applyFill="1" applyBorder="1" applyAlignment="1" applyProtection="1">
      <alignment horizontal="center" vertical="center"/>
      <protection/>
    </xf>
    <xf numFmtId="199" fontId="4" fillId="0" borderId="55" xfId="89" applyNumberFormat="1" applyFont="1" applyBorder="1" applyAlignment="1" applyProtection="1">
      <alignment horizontal="distributed" vertical="center"/>
      <protection/>
    </xf>
    <xf numFmtId="200" fontId="4" fillId="0" borderId="29" xfId="64" applyNumberFormat="1" applyFont="1" applyBorder="1" applyAlignment="1" applyProtection="1">
      <alignment horizontal="right" vertical="center"/>
      <protection locked="0"/>
    </xf>
    <xf numFmtId="201" fontId="4" fillId="0" borderId="29" xfId="64" applyNumberFormat="1" applyFont="1" applyBorder="1" applyAlignment="1" applyProtection="1">
      <alignment horizontal="right" vertical="center"/>
      <protection/>
    </xf>
    <xf numFmtId="202" fontId="4" fillId="0" borderId="29" xfId="64" applyNumberFormat="1" applyFont="1" applyBorder="1" applyAlignment="1" applyProtection="1">
      <alignment horizontal="right" vertical="center"/>
      <protection/>
    </xf>
    <xf numFmtId="203" fontId="4" fillId="0" borderId="56" xfId="64" applyNumberFormat="1" applyFont="1" applyBorder="1" applyAlignment="1" applyProtection="1">
      <alignment horizontal="right" vertical="center"/>
      <protection/>
    </xf>
    <xf numFmtId="199" fontId="4" fillId="0" borderId="57" xfId="89" applyNumberFormat="1" applyFont="1" applyBorder="1" applyAlignment="1" applyProtection="1">
      <alignment horizontal="distributed" vertical="center"/>
      <protection/>
    </xf>
    <xf numFmtId="200" fontId="4" fillId="0" borderId="3" xfId="64" applyNumberFormat="1" applyFont="1" applyBorder="1" applyAlignment="1" applyProtection="1">
      <alignment horizontal="right" vertical="center"/>
      <protection locked="0"/>
    </xf>
    <xf numFmtId="202" fontId="4" fillId="0" borderId="3" xfId="64" applyNumberFormat="1" applyFont="1" applyBorder="1" applyAlignment="1" applyProtection="1">
      <alignment horizontal="right" vertical="center"/>
      <protection/>
    </xf>
    <xf numFmtId="203" fontId="4" fillId="0" borderId="58" xfId="64" applyNumberFormat="1" applyFont="1" applyBorder="1" applyAlignment="1" applyProtection="1">
      <alignment horizontal="right" vertical="center"/>
      <protection/>
    </xf>
    <xf numFmtId="199" fontId="4" fillId="0" borderId="59" xfId="89" applyNumberFormat="1" applyFont="1" applyBorder="1" applyAlignment="1" applyProtection="1">
      <alignment horizontal="distributed" vertical="center"/>
      <protection/>
    </xf>
    <xf numFmtId="200" fontId="4" fillId="0" borderId="27" xfId="64" applyNumberFormat="1" applyFont="1" applyBorder="1" applyAlignment="1" applyProtection="1">
      <alignment horizontal="right" vertical="center"/>
      <protection locked="0"/>
    </xf>
    <xf numFmtId="201" fontId="4" fillId="0" borderId="28" xfId="64" applyNumberFormat="1" applyFont="1" applyBorder="1" applyAlignment="1" applyProtection="1">
      <alignment horizontal="right" vertical="center"/>
      <protection/>
    </xf>
    <xf numFmtId="199" fontId="4" fillId="30" borderId="60" xfId="89" applyNumberFormat="1" applyFont="1" applyFill="1" applyBorder="1" applyAlignment="1" applyProtection="1">
      <alignment horizontal="right" vertical="center" wrapText="1"/>
      <protection/>
    </xf>
    <xf numFmtId="4" fontId="4" fillId="21" borderId="61" xfId="64" applyNumberFormat="1" applyFont="1" applyFill="1" applyBorder="1" applyAlignment="1" applyProtection="1">
      <alignment horizontal="right" vertical="center" indent="1"/>
      <protection locked="0"/>
    </xf>
    <xf numFmtId="204" fontId="4" fillId="21" borderId="62" xfId="64" applyNumberFormat="1" applyFont="1" applyFill="1" applyBorder="1" applyAlignment="1" applyProtection="1">
      <alignment horizontal="right" vertical="center" indent="1"/>
      <protection/>
    </xf>
    <xf numFmtId="202" fontId="4" fillId="0" borderId="39" xfId="64" applyNumberFormat="1" applyFont="1" applyFill="1" applyBorder="1" applyAlignment="1" applyProtection="1">
      <alignment horizontal="right" vertical="center" indent="1"/>
      <protection/>
    </xf>
    <xf numFmtId="203" fontId="4" fillId="0" borderId="58" xfId="64" applyNumberFormat="1" applyFont="1" applyFill="1" applyBorder="1" applyAlignment="1" applyProtection="1">
      <alignment horizontal="right" vertical="center" indent="1"/>
      <protection/>
    </xf>
    <xf numFmtId="199" fontId="4" fillId="30" borderId="57" xfId="89" applyNumberFormat="1" applyFont="1" applyFill="1" applyBorder="1" applyAlignment="1" applyProtection="1">
      <alignment horizontal="right" vertical="center" wrapText="1"/>
      <protection/>
    </xf>
    <xf numFmtId="4" fontId="4" fillId="21" borderId="3" xfId="64" applyNumberFormat="1" applyFont="1" applyFill="1" applyBorder="1" applyAlignment="1" applyProtection="1">
      <alignment horizontal="right" vertical="center" indent="1"/>
      <protection locked="0"/>
    </xf>
    <xf numFmtId="204" fontId="4" fillId="21" borderId="58" xfId="64" applyNumberFormat="1" applyFont="1" applyFill="1" applyBorder="1" applyAlignment="1" applyProtection="1">
      <alignment horizontal="right" vertical="center" indent="1"/>
      <protection/>
    </xf>
    <xf numFmtId="203" fontId="4" fillId="0" borderId="63" xfId="64" applyNumberFormat="1" applyFont="1" applyFill="1" applyBorder="1" applyAlignment="1" applyProtection="1">
      <alignment horizontal="right" vertical="center" indent="1"/>
      <protection/>
    </xf>
    <xf numFmtId="199" fontId="4" fillId="30" borderId="64" xfId="89" applyNumberFormat="1" applyFont="1" applyFill="1" applyBorder="1" applyAlignment="1" applyProtection="1">
      <alignment horizontal="right" vertical="center" wrapText="1"/>
      <protection/>
    </xf>
    <xf numFmtId="4" fontId="4" fillId="21" borderId="65" xfId="64" applyNumberFormat="1" applyFont="1" applyFill="1" applyBorder="1" applyAlignment="1" applyProtection="1">
      <alignment horizontal="right" vertical="center" indent="1"/>
      <protection locked="0"/>
    </xf>
    <xf numFmtId="204" fontId="4" fillId="21" borderId="66" xfId="64" applyNumberFormat="1" applyFont="1" applyFill="1" applyBorder="1" applyAlignment="1" applyProtection="1">
      <alignment horizontal="right" vertical="center" indent="1"/>
      <protection/>
    </xf>
    <xf numFmtId="199" fontId="4" fillId="0" borderId="55" xfId="89" applyNumberFormat="1" applyFont="1" applyFill="1" applyBorder="1" applyAlignment="1" applyProtection="1">
      <alignment horizontal="distributed" vertical="center"/>
      <protection/>
    </xf>
    <xf numFmtId="200" fontId="4" fillId="0" borderId="29" xfId="64" applyNumberFormat="1" applyFont="1" applyFill="1" applyBorder="1" applyAlignment="1" applyProtection="1" quotePrefix="1">
      <alignment horizontal="center" vertical="center"/>
      <protection/>
    </xf>
    <xf numFmtId="204" fontId="4" fillId="0" borderId="29" xfId="64" applyNumberFormat="1" applyFont="1" applyFill="1" applyBorder="1" applyAlignment="1" applyProtection="1">
      <alignment horizontal="right" vertical="center" indent="1"/>
      <protection/>
    </xf>
    <xf numFmtId="202" fontId="4" fillId="0" borderId="3" xfId="64" applyNumberFormat="1" applyFont="1" applyFill="1" applyBorder="1" applyAlignment="1" applyProtection="1">
      <alignment horizontal="right" vertical="center" indent="1"/>
      <protection/>
    </xf>
    <xf numFmtId="0" fontId="4" fillId="0" borderId="64" xfId="89" applyFont="1" applyFill="1" applyBorder="1" applyAlignment="1" applyProtection="1">
      <alignment horizontal="distributed" vertical="center"/>
      <protection/>
    </xf>
    <xf numFmtId="4" fontId="4" fillId="0" borderId="65" xfId="89" applyNumberFormat="1" applyFont="1" applyFill="1" applyBorder="1" applyAlignment="1" applyProtection="1">
      <alignment horizontal="right" vertical="center" indent="1"/>
      <protection/>
    </xf>
    <xf numFmtId="0" fontId="4" fillId="0" borderId="0" xfId="89" applyFont="1" applyBorder="1" applyAlignment="1">
      <alignment vertical="center"/>
      <protection/>
    </xf>
    <xf numFmtId="0" fontId="4" fillId="0" borderId="0" xfId="89" applyFont="1" applyAlignment="1">
      <alignment horizontal="left" vertical="center"/>
      <protection/>
    </xf>
    <xf numFmtId="205" fontId="4" fillId="0" borderId="0" xfId="64" applyNumberFormat="1" applyFont="1" applyBorder="1" applyAlignment="1" applyProtection="1">
      <alignment horizontal="center" vertical="center"/>
      <protection locked="0"/>
    </xf>
    <xf numFmtId="0" fontId="4" fillId="0" borderId="0" xfId="89" applyFont="1" applyAlignment="1">
      <alignment horizontal="center" vertical="center"/>
      <protection/>
    </xf>
    <xf numFmtId="0" fontId="104" fillId="0" borderId="0" xfId="80" applyFont="1" applyFill="1">
      <alignment vertical="center"/>
      <protection/>
    </xf>
    <xf numFmtId="206" fontId="31" fillId="0" borderId="0" xfId="64" applyNumberFormat="1" applyFont="1" applyBorder="1" applyAlignment="1" applyProtection="1">
      <alignment horizontal="center" vertical="center"/>
      <protection locked="0"/>
    </xf>
    <xf numFmtId="0" fontId="32" fillId="0" borderId="0" xfId="89" applyFont="1" applyAlignment="1">
      <alignment horizontal="center" vertical="center"/>
      <protection/>
    </xf>
    <xf numFmtId="0" fontId="4" fillId="0" borderId="26" xfId="89" applyFont="1" applyBorder="1" applyAlignment="1">
      <alignment horizontal="left" vertical="center"/>
      <protection/>
    </xf>
    <xf numFmtId="0" fontId="4" fillId="0" borderId="26" xfId="89" applyFont="1" applyBorder="1" applyAlignment="1">
      <alignment vertical="center"/>
      <protection/>
    </xf>
    <xf numFmtId="0" fontId="12" fillId="0" borderId="0" xfId="89" applyFont="1" applyAlignment="1">
      <alignment horizontal="left" vertical="center"/>
      <protection/>
    </xf>
    <xf numFmtId="205" fontId="33" fillId="0" borderId="0" xfId="64" applyNumberFormat="1" applyFont="1" applyBorder="1" applyAlignment="1" applyProtection="1">
      <alignment horizontal="center" vertical="center"/>
      <protection locked="0"/>
    </xf>
    <xf numFmtId="0" fontId="4" fillId="0" borderId="0" xfId="89" applyFont="1" applyAlignment="1">
      <alignment horizontal="right" vertical="center"/>
      <protection/>
    </xf>
    <xf numFmtId="0" fontId="4" fillId="0" borderId="0" xfId="89" applyFont="1" applyBorder="1" applyAlignment="1">
      <alignment horizontal="left" vertical="center" indent="1"/>
      <protection/>
    </xf>
    <xf numFmtId="0" fontId="4" fillId="0" borderId="0" xfId="89" applyFont="1" applyBorder="1" applyAlignment="1">
      <alignment horizontal="left" vertical="center"/>
      <protection/>
    </xf>
    <xf numFmtId="0" fontId="4" fillId="0" borderId="0" xfId="89" applyFont="1" applyBorder="1" applyAlignment="1" applyProtection="1">
      <alignment horizontal="center" vertical="center"/>
      <protection locked="0"/>
    </xf>
    <xf numFmtId="0" fontId="4" fillId="0" borderId="0" xfId="81" applyFont="1">
      <alignment/>
      <protection/>
    </xf>
    <xf numFmtId="0" fontId="105" fillId="35" borderId="18" xfId="86" applyFont="1" applyFill="1" applyBorder="1">
      <alignment/>
      <protection/>
    </xf>
    <xf numFmtId="0" fontId="9" fillId="35" borderId="19" xfId="86" applyFont="1" applyFill="1" applyBorder="1">
      <alignment/>
      <protection/>
    </xf>
    <xf numFmtId="0" fontId="105" fillId="35" borderId="21" xfId="86" applyFont="1" applyFill="1" applyBorder="1">
      <alignment/>
      <protection/>
    </xf>
    <xf numFmtId="0" fontId="9" fillId="35" borderId="0" xfId="86" applyFont="1" applyFill="1" applyBorder="1">
      <alignment/>
      <protection/>
    </xf>
    <xf numFmtId="0" fontId="90" fillId="35" borderId="0" xfId="80" applyFont="1" applyFill="1" applyBorder="1">
      <alignment vertical="center"/>
      <protection/>
    </xf>
    <xf numFmtId="0" fontId="90" fillId="35" borderId="22" xfId="80" applyFont="1" applyFill="1" applyBorder="1">
      <alignment vertical="center"/>
      <protection/>
    </xf>
    <xf numFmtId="0" fontId="105" fillId="35" borderId="23" xfId="86" applyFont="1" applyFill="1" applyBorder="1">
      <alignment/>
      <protection/>
    </xf>
    <xf numFmtId="0" fontId="9" fillId="35" borderId="24" xfId="86" applyFont="1" applyFill="1" applyBorder="1">
      <alignment/>
      <protection/>
    </xf>
    <xf numFmtId="0" fontId="3" fillId="0" borderId="0" xfId="80" applyFont="1" applyAlignment="1">
      <alignment horizontal="center" vertical="center"/>
      <protection/>
    </xf>
    <xf numFmtId="0" fontId="102" fillId="0" borderId="0" xfId="80" applyFont="1">
      <alignment vertical="center"/>
      <protection/>
    </xf>
    <xf numFmtId="201" fontId="102" fillId="0" borderId="35" xfId="80" applyNumberFormat="1" applyFont="1" applyFill="1" applyBorder="1" applyAlignment="1">
      <alignment horizontal="center" vertical="center"/>
      <protection/>
    </xf>
    <xf numFmtId="204" fontId="102" fillId="0" borderId="67" xfId="80" applyNumberFormat="1" applyFont="1" applyFill="1" applyBorder="1" applyAlignment="1">
      <alignment horizontal="center" vertical="center"/>
      <protection/>
    </xf>
    <xf numFmtId="0" fontId="102" fillId="0" borderId="0" xfId="80" applyFont="1" applyFill="1">
      <alignment vertical="center"/>
      <protection/>
    </xf>
    <xf numFmtId="0" fontId="102" fillId="0" borderId="68" xfId="80" applyFont="1" applyFill="1" applyBorder="1">
      <alignment vertical="center"/>
      <protection/>
    </xf>
    <xf numFmtId="0" fontId="90" fillId="0" borderId="0" xfId="80" applyFont="1" applyFill="1" applyAlignment="1">
      <alignment vertical="center" shrinkToFit="1"/>
      <protection/>
    </xf>
    <xf numFmtId="0" fontId="90" fillId="0" borderId="0" xfId="80" applyFont="1" applyFill="1" applyAlignment="1">
      <alignment horizontal="center" vertical="center" shrinkToFit="1"/>
      <protection/>
    </xf>
    <xf numFmtId="0" fontId="3" fillId="0" borderId="0" xfId="89" applyFont="1" applyBorder="1" applyAlignment="1">
      <alignment vertical="center"/>
      <protection/>
    </xf>
    <xf numFmtId="0" fontId="22" fillId="0" borderId="0" xfId="84" applyFont="1" applyFill="1" applyAlignment="1">
      <alignment horizontal="center" vertical="center"/>
      <protection/>
    </xf>
    <xf numFmtId="4" fontId="28" fillId="0" borderId="0" xfId="84" applyNumberFormat="1" applyFont="1" applyFill="1" applyBorder="1" applyAlignment="1">
      <alignment horizontal="right" vertical="center"/>
      <protection/>
    </xf>
    <xf numFmtId="0" fontId="70" fillId="30" borderId="34" xfId="80" applyFill="1" applyBorder="1" applyAlignment="1">
      <alignment horizontal="left" vertical="center"/>
      <protection/>
    </xf>
    <xf numFmtId="0" fontId="70" fillId="30" borderId="2" xfId="80" applyFill="1" applyBorder="1" applyAlignment="1">
      <alignment horizontal="left" vertical="center"/>
      <protection/>
    </xf>
    <xf numFmtId="0" fontId="70" fillId="30" borderId="33" xfId="80" applyFill="1" applyBorder="1" applyAlignment="1">
      <alignment horizontal="left" vertical="center"/>
      <protection/>
    </xf>
    <xf numFmtId="0" fontId="75" fillId="30" borderId="34" xfId="53" applyFill="1" applyBorder="1" applyAlignment="1">
      <alignment vertical="center"/>
    </xf>
    <xf numFmtId="0" fontId="70" fillId="30" borderId="2" xfId="80" applyFill="1" applyBorder="1">
      <alignment vertical="center"/>
      <protection/>
    </xf>
    <xf numFmtId="0" fontId="70" fillId="30" borderId="33" xfId="80" applyFill="1" applyBorder="1">
      <alignment vertical="center"/>
      <protection/>
    </xf>
    <xf numFmtId="38" fontId="0" fillId="30" borderId="34" xfId="67" applyFont="1" applyFill="1" applyBorder="1" applyAlignment="1" quotePrefix="1">
      <alignment horizontal="center" vertical="center"/>
    </xf>
    <xf numFmtId="38" fontId="70" fillId="30" borderId="33" xfId="67" applyFont="1" applyFill="1" applyBorder="1" applyAlignment="1" quotePrefix="1">
      <alignment horizontal="center" vertical="center"/>
    </xf>
    <xf numFmtId="38" fontId="70" fillId="30" borderId="34" xfId="67" applyFont="1" applyFill="1" applyBorder="1" applyAlignment="1" quotePrefix="1">
      <alignment horizontal="center" vertical="center"/>
    </xf>
    <xf numFmtId="0" fontId="2" fillId="0" borderId="0" xfId="61" applyFont="1" applyBorder="1" applyAlignment="1">
      <alignment horizontal="center" vertical="center"/>
      <protection/>
    </xf>
    <xf numFmtId="0" fontId="1" fillId="0" borderId="0" xfId="61" applyFont="1" applyBorder="1" applyAlignment="1">
      <alignment horizontal="right" vertical="center"/>
      <protection/>
    </xf>
    <xf numFmtId="0" fontId="4" fillId="0" borderId="0" xfId="61" applyFont="1" applyBorder="1" applyAlignment="1">
      <alignment horizontal="left" vertical="top" wrapText="1"/>
      <protection/>
    </xf>
    <xf numFmtId="0" fontId="101" fillId="35" borderId="69" xfId="86" applyFont="1" applyFill="1" applyBorder="1" applyAlignment="1">
      <alignment horizontal="center"/>
      <protection/>
    </xf>
    <xf numFmtId="0" fontId="101" fillId="35" borderId="70" xfId="86" applyFont="1" applyFill="1" applyBorder="1" applyAlignment="1">
      <alignment horizontal="center"/>
      <protection/>
    </xf>
    <xf numFmtId="0" fontId="101" fillId="35" borderId="71" xfId="86" applyFont="1" applyFill="1" applyBorder="1" applyAlignment="1">
      <alignment horizontal="center"/>
      <protection/>
    </xf>
    <xf numFmtId="0" fontId="22" fillId="0" borderId="0" xfId="78" applyNumberFormat="1" applyFont="1" applyAlignment="1" applyProtection="1">
      <alignment horizontal="center" vertical="center"/>
      <protection locked="0"/>
    </xf>
    <xf numFmtId="190" fontId="22" fillId="0" borderId="0" xfId="82" applyFont="1" applyAlignment="1">
      <alignment horizontal="center"/>
      <protection/>
    </xf>
    <xf numFmtId="0" fontId="1" fillId="0" borderId="13" xfId="61" applyFont="1" applyBorder="1" applyAlignment="1">
      <alignment horizontal="center" vertical="center"/>
      <protection/>
    </xf>
    <xf numFmtId="0" fontId="1" fillId="0" borderId="15"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14" xfId="61" applyFont="1" applyBorder="1" applyAlignment="1">
      <alignment horizontal="right" vertical="center"/>
      <protection/>
    </xf>
    <xf numFmtId="0" fontId="1" fillId="0" borderId="13" xfId="61" applyFont="1" applyBorder="1" applyAlignment="1">
      <alignment horizontal="center" vertical="center" wrapText="1"/>
      <protection/>
    </xf>
    <xf numFmtId="0" fontId="1" fillId="0" borderId="13" xfId="61" applyFont="1" applyBorder="1" applyAlignment="1">
      <alignment horizontal="right" vertical="center"/>
      <protection/>
    </xf>
    <xf numFmtId="0" fontId="1" fillId="0" borderId="15" xfId="61" applyFont="1" applyBorder="1" applyAlignment="1">
      <alignment horizontal="right" vertical="center"/>
      <protection/>
    </xf>
    <xf numFmtId="0" fontId="5" fillId="0" borderId="0" xfId="61" applyFont="1" applyBorder="1" applyAlignment="1">
      <alignment horizontal="center" vertical="center"/>
      <protection/>
    </xf>
    <xf numFmtId="0" fontId="4" fillId="0" borderId="13" xfId="61" applyFont="1" applyBorder="1" applyAlignment="1">
      <alignment horizontal="right" vertical="center"/>
      <protection/>
    </xf>
    <xf numFmtId="0" fontId="3" fillId="0" borderId="13" xfId="61" applyFont="1" applyBorder="1">
      <alignment/>
      <protection/>
    </xf>
    <xf numFmtId="0" fontId="6" fillId="0" borderId="0" xfId="61" applyFont="1" applyBorder="1" applyAlignment="1">
      <alignment horizontal="center" vertical="center"/>
      <protection/>
    </xf>
    <xf numFmtId="0" fontId="3" fillId="0" borderId="14" xfId="61" applyFont="1" applyBorder="1" applyAlignment="1">
      <alignment horizontal="center" vertical="center"/>
      <protection/>
    </xf>
    <xf numFmtId="0" fontId="4" fillId="0" borderId="14" xfId="61" applyFont="1" applyBorder="1" applyAlignment="1">
      <alignment horizontal="right" vertical="center"/>
      <protection/>
    </xf>
    <xf numFmtId="0" fontId="4" fillId="0" borderId="72" xfId="61" applyFont="1" applyBorder="1" applyAlignment="1">
      <alignment horizontal="right" vertical="center"/>
      <protection/>
    </xf>
    <xf numFmtId="0" fontId="3" fillId="0" borderId="14" xfId="61" applyFont="1" applyBorder="1" applyAlignment="1">
      <alignment horizontal="left" vertical="center"/>
      <protection/>
    </xf>
    <xf numFmtId="0" fontId="3" fillId="0" borderId="14" xfId="61" applyFont="1" applyBorder="1" applyAlignment="1">
      <alignment horizontal="left" vertical="center" wrapText="1"/>
      <protection/>
    </xf>
    <xf numFmtId="0" fontId="3" fillId="0" borderId="0" xfId="61" applyFont="1" applyBorder="1" applyAlignment="1">
      <alignment horizontal="center" vertical="center"/>
      <protection/>
    </xf>
    <xf numFmtId="0" fontId="4" fillId="0" borderId="15" xfId="61" applyFont="1" applyBorder="1" applyAlignment="1">
      <alignment horizontal="right" vertical="center"/>
      <protection/>
    </xf>
    <xf numFmtId="0" fontId="3" fillId="0" borderId="13" xfId="61" applyFont="1" applyBorder="1" applyAlignment="1">
      <alignment horizontal="center" vertical="center"/>
      <protection/>
    </xf>
    <xf numFmtId="0" fontId="3" fillId="0" borderId="15"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7" xfId="61" applyFont="1" applyBorder="1" applyAlignment="1">
      <alignment horizontal="right" vertical="center"/>
      <protection/>
    </xf>
    <xf numFmtId="0" fontId="4" fillId="0" borderId="0" xfId="61" applyFont="1" applyBorder="1" applyAlignment="1">
      <alignment horizontal="center" vertical="center" wrapText="1"/>
      <protection/>
    </xf>
    <xf numFmtId="0" fontId="4" fillId="0" borderId="0" xfId="61" applyFont="1" applyBorder="1" applyAlignment="1">
      <alignment vertical="center"/>
      <protection/>
    </xf>
    <xf numFmtId="0" fontId="4" fillId="0" borderId="0" xfId="61" applyFont="1" applyBorder="1" applyAlignment="1">
      <alignment horizontal="center" vertical="center"/>
      <protection/>
    </xf>
    <xf numFmtId="0" fontId="1" fillId="0" borderId="14" xfId="61" applyFont="1" applyBorder="1" applyAlignment="1">
      <alignment vertical="center" wrapText="1"/>
      <protection/>
    </xf>
    <xf numFmtId="0" fontId="1" fillId="0" borderId="14" xfId="61" applyFont="1" applyBorder="1" applyAlignment="1">
      <alignment horizontal="center" vertical="center" wrapText="1"/>
      <protection/>
    </xf>
    <xf numFmtId="0" fontId="1" fillId="0" borderId="17" xfId="61" applyFont="1" applyBorder="1" applyAlignment="1">
      <alignment horizontal="center" vertical="center"/>
      <protection/>
    </xf>
    <xf numFmtId="0" fontId="1" fillId="0" borderId="17" xfId="61" applyFont="1" applyBorder="1" applyAlignment="1">
      <alignment horizontal="right" vertical="center"/>
      <protection/>
    </xf>
    <xf numFmtId="0" fontId="1" fillId="0" borderId="16" xfId="61" applyFont="1" applyBorder="1">
      <alignment/>
      <protection/>
    </xf>
    <xf numFmtId="0" fontId="1" fillId="0" borderId="13" xfId="61" applyFont="1" applyBorder="1">
      <alignment/>
      <protection/>
    </xf>
    <xf numFmtId="0" fontId="1" fillId="0" borderId="13" xfId="61" applyFont="1" applyBorder="1" applyAlignment="1">
      <alignment vertical="center"/>
      <protection/>
    </xf>
    <xf numFmtId="0" fontId="1" fillId="0" borderId="14" xfId="61" applyFont="1" applyBorder="1" applyAlignment="1">
      <alignment vertical="center"/>
      <protection/>
    </xf>
    <xf numFmtId="0" fontId="4" fillId="0" borderId="13" xfId="61" applyFont="1" applyBorder="1">
      <alignment/>
      <protection/>
    </xf>
    <xf numFmtId="0" fontId="4" fillId="0" borderId="17" xfId="61" applyFont="1" applyBorder="1" applyAlignment="1">
      <alignment horizontal="center" vertical="center"/>
      <protection/>
    </xf>
    <xf numFmtId="0" fontId="4" fillId="0" borderId="16" xfId="61" applyFont="1" applyBorder="1">
      <alignment/>
      <protection/>
    </xf>
    <xf numFmtId="0" fontId="1" fillId="0" borderId="0" xfId="61" applyFont="1" applyBorder="1" applyAlignment="1">
      <alignment horizontal="left" vertical="center"/>
      <protection/>
    </xf>
    <xf numFmtId="0" fontId="1" fillId="0" borderId="0" xfId="61" applyFont="1" applyBorder="1" applyAlignment="1">
      <alignment vertical="center"/>
      <protection/>
    </xf>
    <xf numFmtId="0" fontId="1" fillId="0" borderId="73" xfId="61" applyFont="1" applyBorder="1">
      <alignment/>
      <protection/>
    </xf>
    <xf numFmtId="0" fontId="7" fillId="0" borderId="0" xfId="61" applyFont="1" applyBorder="1" applyAlignment="1">
      <alignment horizontal="center" vertical="top"/>
      <protection/>
    </xf>
    <xf numFmtId="0" fontId="1" fillId="0" borderId="14" xfId="61" applyFont="1" applyBorder="1" applyAlignment="1">
      <alignment horizontal="right"/>
      <protection/>
    </xf>
    <xf numFmtId="0" fontId="3" fillId="0" borderId="14" xfId="61" applyFont="1" applyBorder="1" applyAlignment="1">
      <alignment horizontal="right"/>
      <protection/>
    </xf>
    <xf numFmtId="0" fontId="7" fillId="0" borderId="0" xfId="61" applyFont="1" applyBorder="1" applyAlignment="1">
      <alignment horizontal="center" vertical="center"/>
      <protection/>
    </xf>
    <xf numFmtId="0" fontId="3" fillId="0" borderId="0" xfId="61" applyFont="1" applyBorder="1" applyAlignment="1">
      <alignment vertical="center"/>
      <protection/>
    </xf>
    <xf numFmtId="0" fontId="8" fillId="0" borderId="14" xfId="61" applyFont="1" applyBorder="1" applyAlignment="1">
      <alignment horizontal="center" vertical="center"/>
      <protection/>
    </xf>
    <xf numFmtId="0" fontId="9" fillId="0" borderId="14" xfId="61" applyFont="1" applyBorder="1" applyAlignment="1">
      <alignment horizontal="center" vertical="center"/>
      <protection/>
    </xf>
    <xf numFmtId="38" fontId="9" fillId="0" borderId="0" xfId="83" applyNumberFormat="1" applyFont="1" applyBorder="1" applyAlignment="1">
      <alignment horizontal="center"/>
      <protection/>
    </xf>
    <xf numFmtId="0" fontId="9" fillId="0" borderId="0" xfId="83" applyFont="1" applyBorder="1" applyAlignment="1">
      <alignment horizontal="center"/>
      <protection/>
    </xf>
    <xf numFmtId="38" fontId="9" fillId="0" borderId="0" xfId="83" applyNumberFormat="1" applyFont="1" applyBorder="1" applyAlignment="1">
      <alignment horizontal="center" vertical="center"/>
      <protection/>
    </xf>
    <xf numFmtId="0" fontId="9" fillId="0" borderId="40" xfId="83" applyFont="1" applyBorder="1" applyAlignment="1">
      <alignment/>
      <protection/>
    </xf>
    <xf numFmtId="0" fontId="9" fillId="0" borderId="32" xfId="83" applyFont="1" applyBorder="1" applyAlignment="1">
      <alignment/>
      <protection/>
    </xf>
    <xf numFmtId="0" fontId="9" fillId="0" borderId="40" xfId="83" applyFont="1" applyBorder="1" applyAlignment="1">
      <alignment horizontal="center" vertical="center" shrinkToFit="1"/>
      <protection/>
    </xf>
    <xf numFmtId="0" fontId="9" fillId="0" borderId="32" xfId="83" applyFont="1" applyBorder="1" applyAlignment="1">
      <alignment horizontal="center" vertical="center" shrinkToFit="1"/>
      <protection/>
    </xf>
    <xf numFmtId="0" fontId="9" fillId="0" borderId="39" xfId="83" applyFont="1" applyBorder="1" applyAlignment="1">
      <alignment horizontal="center" vertical="center" shrinkToFit="1"/>
      <protection/>
    </xf>
    <xf numFmtId="0" fontId="9" fillId="0" borderId="37" xfId="83" applyFont="1" applyBorder="1" applyAlignment="1">
      <alignment horizontal="center" vertical="center" shrinkToFit="1"/>
      <protection/>
    </xf>
    <xf numFmtId="0" fontId="9" fillId="0" borderId="26" xfId="83" applyFont="1" applyBorder="1" applyAlignment="1">
      <alignment horizontal="center" vertical="center" shrinkToFit="1"/>
      <protection/>
    </xf>
    <xf numFmtId="0" fontId="9" fillId="0" borderId="38" xfId="83" applyFont="1" applyBorder="1" applyAlignment="1">
      <alignment horizontal="center" vertical="center" shrinkToFit="1"/>
      <protection/>
    </xf>
    <xf numFmtId="195" fontId="3" fillId="0" borderId="40" xfId="83" applyNumberFormat="1" applyFont="1" applyBorder="1" applyAlignment="1">
      <alignment horizontal="right" vertical="center"/>
      <protection/>
    </xf>
    <xf numFmtId="195" fontId="3" fillId="0" borderId="32" xfId="83" applyNumberFormat="1" applyFont="1" applyBorder="1" applyAlignment="1">
      <alignment horizontal="right" vertical="center"/>
      <protection/>
    </xf>
    <xf numFmtId="195" fontId="3" fillId="0" borderId="37" xfId="83" applyNumberFormat="1" applyFont="1" applyBorder="1" applyAlignment="1">
      <alignment horizontal="right" vertical="center"/>
      <protection/>
    </xf>
    <xf numFmtId="195" fontId="3" fillId="0" borderId="26" xfId="83" applyNumberFormat="1" applyFont="1" applyBorder="1" applyAlignment="1">
      <alignment horizontal="right" vertical="center"/>
      <protection/>
    </xf>
    <xf numFmtId="0" fontId="3" fillId="0" borderId="39" xfId="83" applyFont="1" applyBorder="1" applyAlignment="1">
      <alignment horizontal="left" vertical="center"/>
      <protection/>
    </xf>
    <xf numFmtId="0" fontId="3" fillId="0" borderId="38" xfId="83" applyFont="1" applyBorder="1" applyAlignment="1">
      <alignment horizontal="left" vertical="center"/>
      <protection/>
    </xf>
    <xf numFmtId="0" fontId="8" fillId="0" borderId="40" xfId="83" applyFont="1" applyBorder="1" applyAlignment="1">
      <alignment horizontal="center" vertical="center"/>
      <protection/>
    </xf>
    <xf numFmtId="0" fontId="8" fillId="0" borderId="32" xfId="83" applyFont="1" applyBorder="1" applyAlignment="1">
      <alignment horizontal="center" vertical="center"/>
      <protection/>
    </xf>
    <xf numFmtId="0" fontId="8" fillId="0" borderId="39" xfId="83" applyFont="1" applyBorder="1" applyAlignment="1">
      <alignment horizontal="center" vertical="center"/>
      <protection/>
    </xf>
    <xf numFmtId="0" fontId="8" fillId="0" borderId="37" xfId="83" applyFont="1" applyBorder="1" applyAlignment="1">
      <alignment horizontal="center" vertical="center"/>
      <protection/>
    </xf>
    <xf numFmtId="0" fontId="8" fillId="0" borderId="26" xfId="83" applyFont="1" applyBorder="1" applyAlignment="1">
      <alignment horizontal="center" vertical="center"/>
      <protection/>
    </xf>
    <xf numFmtId="0" fontId="8" fillId="0" borderId="38" xfId="83" applyFont="1" applyBorder="1" applyAlignment="1">
      <alignment horizontal="center" vertical="center"/>
      <protection/>
    </xf>
    <xf numFmtId="0" fontId="8" fillId="0" borderId="40" xfId="83" applyFont="1" applyBorder="1" applyAlignment="1">
      <alignment horizontal="left" vertical="center"/>
      <protection/>
    </xf>
    <xf numFmtId="0" fontId="8" fillId="0" borderId="32" xfId="83" applyFont="1" applyBorder="1" applyAlignment="1">
      <alignment horizontal="left" vertical="center"/>
      <protection/>
    </xf>
    <xf numFmtId="0" fontId="8" fillId="0" borderId="39" xfId="83" applyFont="1" applyBorder="1" applyAlignment="1">
      <alignment horizontal="left" vertical="center"/>
      <protection/>
    </xf>
    <xf numFmtId="0" fontId="8" fillId="0" borderId="37" xfId="83" applyFont="1" applyBorder="1" applyAlignment="1">
      <alignment horizontal="left" vertical="center"/>
      <protection/>
    </xf>
    <xf numFmtId="0" fontId="8" fillId="0" borderId="26" xfId="83" applyFont="1" applyBorder="1" applyAlignment="1">
      <alignment horizontal="left" vertical="center"/>
      <protection/>
    </xf>
    <xf numFmtId="0" fontId="8" fillId="0" borderId="38" xfId="83" applyFont="1" applyBorder="1" applyAlignment="1">
      <alignment horizontal="left" vertical="center"/>
      <protection/>
    </xf>
    <xf numFmtId="0" fontId="91" fillId="0" borderId="0" xfId="84" applyFont="1" applyAlignment="1">
      <alignment horizontal="center" vertical="center"/>
      <protection/>
    </xf>
    <xf numFmtId="0" fontId="90" fillId="36" borderId="34" xfId="84" applyFont="1" applyFill="1" applyBorder="1">
      <alignment vertical="center"/>
      <protection/>
    </xf>
    <xf numFmtId="0" fontId="90" fillId="36" borderId="2" xfId="84" applyFont="1" applyFill="1" applyBorder="1">
      <alignment vertical="center"/>
      <protection/>
    </xf>
    <xf numFmtId="0" fontId="90" fillId="36" borderId="33" xfId="84" applyFont="1" applyFill="1" applyBorder="1">
      <alignment vertical="center"/>
      <protection/>
    </xf>
    <xf numFmtId="0" fontId="106" fillId="36" borderId="34" xfId="84" applyFont="1" applyFill="1" applyBorder="1" applyAlignment="1">
      <alignment horizontal="center" vertical="center"/>
      <protection/>
    </xf>
    <xf numFmtId="0" fontId="106" fillId="36" borderId="2" xfId="84" applyFont="1" applyFill="1" applyBorder="1" applyAlignment="1">
      <alignment horizontal="center" vertical="center"/>
      <protection/>
    </xf>
    <xf numFmtId="0" fontId="106" fillId="36" borderId="33" xfId="84" applyFont="1" applyFill="1" applyBorder="1" applyAlignment="1">
      <alignment horizontal="center" vertical="center"/>
      <protection/>
    </xf>
    <xf numFmtId="0" fontId="90" fillId="0" borderId="34" xfId="84" applyFont="1" applyBorder="1">
      <alignment vertical="center"/>
      <protection/>
    </xf>
    <xf numFmtId="0" fontId="90" fillId="0" borderId="2" xfId="84" applyFont="1" applyBorder="1">
      <alignment vertical="center"/>
      <protection/>
    </xf>
    <xf numFmtId="0" fontId="90" fillId="0" borderId="33" xfId="84" applyFont="1" applyBorder="1">
      <alignment vertical="center"/>
      <protection/>
    </xf>
    <xf numFmtId="40" fontId="90" fillId="0" borderId="34" xfId="67" applyNumberFormat="1" applyFont="1" applyFill="1" applyBorder="1" applyAlignment="1">
      <alignment horizontal="right" vertical="center" indent="1"/>
    </xf>
    <xf numFmtId="40" fontId="90" fillId="0" borderId="2" xfId="67" applyNumberFormat="1" applyFont="1" applyFill="1" applyBorder="1" applyAlignment="1">
      <alignment horizontal="right" vertical="center" indent="1"/>
    </xf>
    <xf numFmtId="40" fontId="90" fillId="0" borderId="33" xfId="67" applyNumberFormat="1" applyFont="1" applyFill="1" applyBorder="1" applyAlignment="1">
      <alignment horizontal="right" vertical="center" indent="1"/>
    </xf>
    <xf numFmtId="40" fontId="90" fillId="0" borderId="34" xfId="80" applyNumberFormat="1" applyFont="1" applyFill="1" applyBorder="1" applyAlignment="1">
      <alignment horizontal="right" vertical="center" indent="1"/>
      <protection/>
    </xf>
    <xf numFmtId="40" fontId="90" fillId="0" borderId="2" xfId="80" applyNumberFormat="1" applyFont="1" applyFill="1" applyBorder="1" applyAlignment="1">
      <alignment horizontal="right" vertical="center" indent="1"/>
      <protection/>
    </xf>
    <xf numFmtId="40" fontId="90" fillId="0" borderId="33" xfId="80" applyNumberFormat="1" applyFont="1" applyFill="1" applyBorder="1" applyAlignment="1">
      <alignment horizontal="right" vertical="center" indent="1"/>
      <protection/>
    </xf>
    <xf numFmtId="2" fontId="90" fillId="0" borderId="34" xfId="80" applyNumberFormat="1" applyFont="1" applyFill="1" applyBorder="1" applyAlignment="1">
      <alignment horizontal="right" vertical="center" indent="1"/>
      <protection/>
    </xf>
    <xf numFmtId="2" fontId="90" fillId="0" borderId="2" xfId="80" applyNumberFormat="1" applyFont="1" applyFill="1" applyBorder="1" applyAlignment="1">
      <alignment horizontal="right" vertical="center" indent="1"/>
      <protection/>
    </xf>
    <xf numFmtId="2" fontId="90" fillId="0" borderId="33" xfId="80" applyNumberFormat="1" applyFont="1" applyFill="1" applyBorder="1" applyAlignment="1">
      <alignment horizontal="right" vertical="center" indent="1"/>
      <protection/>
    </xf>
    <xf numFmtId="2" fontId="90" fillId="0" borderId="34" xfId="86" applyNumberFormat="1" applyFont="1" applyFill="1" applyBorder="1" applyAlignment="1">
      <alignment horizontal="right" vertical="center" indent="1"/>
      <protection/>
    </xf>
    <xf numFmtId="2" fontId="90" fillId="0" borderId="2" xfId="86" applyNumberFormat="1" applyFont="1" applyFill="1" applyBorder="1" applyAlignment="1">
      <alignment horizontal="right" vertical="center" indent="1"/>
      <protection/>
    </xf>
    <xf numFmtId="2" fontId="90" fillId="0" borderId="33" xfId="86" applyNumberFormat="1" applyFont="1" applyFill="1" applyBorder="1" applyAlignment="1">
      <alignment horizontal="right" vertical="center" indent="1"/>
      <protection/>
    </xf>
    <xf numFmtId="0" fontId="90" fillId="38" borderId="34" xfId="84" applyFont="1" applyFill="1" applyBorder="1">
      <alignment vertical="center"/>
      <protection/>
    </xf>
    <xf numFmtId="0" fontId="90" fillId="38" borderId="2" xfId="84" applyFont="1" applyFill="1" applyBorder="1">
      <alignment vertical="center"/>
      <protection/>
    </xf>
    <xf numFmtId="0" fontId="90" fillId="38" borderId="33" xfId="84" applyFont="1" applyFill="1" applyBorder="1">
      <alignment vertical="center"/>
      <protection/>
    </xf>
    <xf numFmtId="0" fontId="4" fillId="30" borderId="0" xfId="84" applyFont="1" applyFill="1" applyAlignment="1">
      <alignment horizontal="right" vertical="center"/>
      <protection/>
    </xf>
    <xf numFmtId="0" fontId="4" fillId="0" borderId="0" xfId="84" applyFont="1" applyFill="1" applyAlignment="1">
      <alignment horizontal="right" vertical="center"/>
      <protection/>
    </xf>
    <xf numFmtId="0" fontId="22" fillId="0" borderId="0" xfId="84" applyFont="1" applyFill="1" applyAlignment="1">
      <alignment horizontal="center" vertical="center"/>
      <protection/>
    </xf>
    <xf numFmtId="0" fontId="4" fillId="0" borderId="0" xfId="84" applyFont="1" applyFill="1" applyBorder="1" applyAlignment="1">
      <alignment vertical="top" wrapText="1"/>
      <protection/>
    </xf>
    <xf numFmtId="0" fontId="4" fillId="0" borderId="74" xfId="84" applyFont="1" applyFill="1" applyBorder="1" applyAlignment="1">
      <alignment horizontal="center" vertical="center"/>
      <protection/>
    </xf>
    <xf numFmtId="0" fontId="4" fillId="0" borderId="32" xfId="84" applyFont="1" applyFill="1" applyBorder="1" applyAlignment="1">
      <alignment horizontal="center" vertical="center"/>
      <protection/>
    </xf>
    <xf numFmtId="0" fontId="4" fillId="0" borderId="75" xfId="84" applyFont="1" applyFill="1" applyBorder="1" applyAlignment="1">
      <alignment horizontal="center" vertical="center"/>
      <protection/>
    </xf>
    <xf numFmtId="0" fontId="4" fillId="0" borderId="76" xfId="84" applyFont="1" applyFill="1" applyBorder="1" applyAlignment="1">
      <alignment horizontal="center" vertical="center"/>
      <protection/>
    </xf>
    <xf numFmtId="0" fontId="4" fillId="0" borderId="42" xfId="84" applyFont="1" applyFill="1" applyBorder="1" applyAlignment="1">
      <alignment horizontal="center" vertical="center"/>
      <protection/>
    </xf>
    <xf numFmtId="0" fontId="4" fillId="0" borderId="77" xfId="84" applyFont="1" applyFill="1" applyBorder="1" applyAlignment="1">
      <alignment horizontal="center" vertical="center"/>
      <protection/>
    </xf>
    <xf numFmtId="0" fontId="4" fillId="0" borderId="39" xfId="84" applyFont="1" applyFill="1" applyBorder="1" applyAlignment="1">
      <alignment horizontal="center" vertical="center"/>
      <protection/>
    </xf>
    <xf numFmtId="0" fontId="4" fillId="0" borderId="78" xfId="84" applyFont="1" applyFill="1" applyBorder="1" applyAlignment="1">
      <alignment horizontal="center" vertical="center"/>
      <protection/>
    </xf>
    <xf numFmtId="0" fontId="4" fillId="0" borderId="35" xfId="84" applyFont="1" applyFill="1" applyBorder="1" applyAlignment="1">
      <alignment horizontal="center" vertical="center"/>
      <protection/>
    </xf>
    <xf numFmtId="0" fontId="4" fillId="0" borderId="0" xfId="84" applyFont="1" applyFill="1" applyBorder="1" applyAlignment="1">
      <alignment horizontal="center" vertical="center"/>
      <protection/>
    </xf>
    <xf numFmtId="196" fontId="4" fillId="0" borderId="43" xfId="65" applyNumberFormat="1" applyFont="1" applyFill="1" applyBorder="1" applyAlignment="1">
      <alignment horizontal="right" vertical="center"/>
    </xf>
    <xf numFmtId="196" fontId="4" fillId="0" borderId="0" xfId="65" applyNumberFormat="1" applyFont="1" applyFill="1" applyBorder="1" applyAlignment="1">
      <alignment horizontal="right" vertical="center"/>
    </xf>
    <xf numFmtId="197" fontId="4" fillId="0" borderId="43" xfId="84" applyNumberFormat="1" applyFont="1" applyFill="1" applyBorder="1" applyAlignment="1">
      <alignment horizontal="right" vertical="center"/>
      <protection/>
    </xf>
    <xf numFmtId="197" fontId="4" fillId="0" borderId="0" xfId="84" applyNumberFormat="1" applyFont="1" applyFill="1" applyBorder="1" applyAlignment="1">
      <alignment horizontal="right" vertical="center"/>
      <protection/>
    </xf>
    <xf numFmtId="0" fontId="28" fillId="0" borderId="26" xfId="84" applyNumberFormat="1" applyFont="1" applyFill="1" applyBorder="1" applyAlignment="1" applyProtection="1">
      <alignment horizontal="right" vertical="center"/>
      <protection locked="0"/>
    </xf>
    <xf numFmtId="0" fontId="28" fillId="0" borderId="79" xfId="84" applyNumberFormat="1" applyFont="1" applyFill="1" applyBorder="1" applyAlignment="1" applyProtection="1">
      <alignment horizontal="center" vertical="center"/>
      <protection locked="0"/>
    </xf>
    <xf numFmtId="0" fontId="28" fillId="0" borderId="80" xfId="84" applyNumberFormat="1" applyFont="1" applyFill="1" applyBorder="1" applyAlignment="1" applyProtection="1">
      <alignment horizontal="center" vertical="center"/>
      <protection locked="0"/>
    </xf>
    <xf numFmtId="0" fontId="28" fillId="0" borderId="81" xfId="84" applyFont="1" applyFill="1" applyBorder="1" applyAlignment="1">
      <alignment horizontal="center" vertical="center"/>
      <protection/>
    </xf>
    <xf numFmtId="0" fontId="28" fillId="0" borderId="80" xfId="84" applyFont="1" applyFill="1" applyBorder="1" applyAlignment="1">
      <alignment horizontal="center" vertical="center"/>
      <protection/>
    </xf>
    <xf numFmtId="0" fontId="28" fillId="0" borderId="82" xfId="84" applyFont="1" applyFill="1" applyBorder="1" applyAlignment="1">
      <alignment horizontal="center" vertical="center"/>
      <protection/>
    </xf>
    <xf numFmtId="0" fontId="4" fillId="0" borderId="80" xfId="84" applyFont="1" applyFill="1" applyBorder="1" applyAlignment="1">
      <alignment horizontal="center" vertical="center"/>
      <protection/>
    </xf>
    <xf numFmtId="0" fontId="4" fillId="0" borderId="82" xfId="84" applyFont="1" applyFill="1" applyBorder="1" applyAlignment="1">
      <alignment horizontal="center" vertical="center"/>
      <protection/>
    </xf>
    <xf numFmtId="0" fontId="4" fillId="0" borderId="83" xfId="84" applyFont="1" applyFill="1" applyBorder="1" applyAlignment="1">
      <alignment horizontal="center" vertical="center"/>
      <protection/>
    </xf>
    <xf numFmtId="0" fontId="3" fillId="0" borderId="84" xfId="84" applyNumberFormat="1" applyFont="1" applyFill="1" applyBorder="1" applyAlignment="1" applyProtection="1" quotePrefix="1">
      <alignment horizontal="center" vertical="center"/>
      <protection locked="0"/>
    </xf>
    <xf numFmtId="0" fontId="3" fillId="0" borderId="85" xfId="84" applyNumberFormat="1" applyFont="1" applyFill="1" applyBorder="1" applyAlignment="1" applyProtection="1" quotePrefix="1">
      <alignment horizontal="center" vertical="center"/>
      <protection locked="0"/>
    </xf>
    <xf numFmtId="0" fontId="29" fillId="0" borderId="86" xfId="84" applyNumberFormat="1" applyFont="1" applyFill="1" applyBorder="1" applyAlignment="1" applyProtection="1">
      <alignment horizontal="left" vertical="center"/>
      <protection locked="0"/>
    </xf>
    <xf numFmtId="0" fontId="29" fillId="0" borderId="85" xfId="84" applyNumberFormat="1" applyFont="1" applyFill="1" applyBorder="1" applyAlignment="1" applyProtection="1" quotePrefix="1">
      <alignment horizontal="left" vertical="center"/>
      <protection locked="0"/>
    </xf>
    <xf numFmtId="4" fontId="28" fillId="0" borderId="86" xfId="84" applyNumberFormat="1" applyFont="1" applyFill="1" applyBorder="1" applyAlignment="1">
      <alignment horizontal="right" vertical="center"/>
      <protection/>
    </xf>
    <xf numFmtId="4" fontId="28" fillId="0" borderId="85" xfId="84" applyNumberFormat="1" applyFont="1" applyFill="1" applyBorder="1" applyAlignment="1">
      <alignment horizontal="right" vertical="center"/>
      <protection/>
    </xf>
    <xf numFmtId="0" fontId="3" fillId="0" borderId="84" xfId="84" applyNumberFormat="1" applyFont="1" applyFill="1" applyBorder="1" applyAlignment="1" applyProtection="1">
      <alignment horizontal="center" vertical="center"/>
      <protection locked="0"/>
    </xf>
    <xf numFmtId="0" fontId="3" fillId="0" borderId="85" xfId="84" applyNumberFormat="1" applyFont="1" applyFill="1" applyBorder="1" applyAlignment="1" applyProtection="1">
      <alignment horizontal="center" vertical="center"/>
      <protection locked="0"/>
    </xf>
    <xf numFmtId="0" fontId="3" fillId="0" borderId="37" xfId="84" applyNumberFormat="1" applyFont="1" applyFill="1" applyBorder="1" applyAlignment="1" applyProtection="1">
      <alignment horizontal="center" vertical="center"/>
      <protection locked="0"/>
    </xf>
    <xf numFmtId="0" fontId="3" fillId="0" borderId="26" xfId="84" applyNumberFormat="1" applyFont="1" applyFill="1" applyBorder="1" applyAlignment="1" applyProtection="1">
      <alignment horizontal="center" vertical="center"/>
      <protection locked="0"/>
    </xf>
    <xf numFmtId="0" fontId="29" fillId="0" borderId="45" xfId="84" applyNumberFormat="1" applyFont="1" applyFill="1" applyBorder="1" applyAlignment="1" applyProtection="1">
      <alignment horizontal="left" vertical="center"/>
      <protection locked="0"/>
    </xf>
    <xf numFmtId="0" fontId="29" fillId="0" borderId="26" xfId="84" applyNumberFormat="1" applyFont="1" applyFill="1" applyBorder="1" applyAlignment="1" applyProtection="1" quotePrefix="1">
      <alignment horizontal="left" vertical="center"/>
      <protection locked="0"/>
    </xf>
    <xf numFmtId="4" fontId="28" fillId="0" borderId="45" xfId="84" applyNumberFormat="1" applyFont="1" applyFill="1" applyBorder="1" applyAlignment="1">
      <alignment horizontal="right" vertical="center"/>
      <protection/>
    </xf>
    <xf numFmtId="4" fontId="28" fillId="0" borderId="26" xfId="84" applyNumberFormat="1" applyFont="1" applyFill="1" applyBorder="1" applyAlignment="1">
      <alignment horizontal="right" vertical="center"/>
      <protection/>
    </xf>
    <xf numFmtId="0" fontId="4" fillId="0" borderId="0" xfId="84" applyFont="1" applyFill="1" applyAlignment="1">
      <alignment/>
      <protection/>
    </xf>
    <xf numFmtId="0" fontId="4" fillId="0" borderId="0" xfId="80" applyFont="1" applyFill="1">
      <alignment vertical="center"/>
      <protection/>
    </xf>
    <xf numFmtId="38" fontId="4" fillId="0" borderId="0" xfId="84" applyNumberFormat="1" applyFont="1" applyFill="1" applyAlignment="1">
      <alignment horizontal="right" vertical="center"/>
      <protection/>
    </xf>
    <xf numFmtId="207" fontId="4" fillId="0" borderId="0" xfId="89" applyNumberFormat="1" applyFont="1" applyAlignment="1" applyProtection="1">
      <alignment horizontal="center" vertical="center"/>
      <protection locked="0"/>
    </xf>
    <xf numFmtId="0" fontId="4" fillId="0" borderId="0" xfId="89" applyFont="1" applyBorder="1" applyAlignment="1" applyProtection="1">
      <alignment horizontal="center" vertical="center"/>
      <protection locked="0"/>
    </xf>
    <xf numFmtId="0" fontId="4" fillId="0" borderId="0" xfId="89" applyFont="1" applyBorder="1" applyAlignment="1" applyProtection="1">
      <alignment vertical="center"/>
      <protection locked="0"/>
    </xf>
    <xf numFmtId="0" fontId="22" fillId="0" borderId="0" xfId="89" applyFont="1" applyAlignment="1">
      <alignment horizontal="center" vertical="center"/>
      <protection/>
    </xf>
    <xf numFmtId="0" fontId="2" fillId="0" borderId="0" xfId="89" applyFont="1" applyAlignment="1">
      <alignment vertical="center"/>
      <protection/>
    </xf>
    <xf numFmtId="202" fontId="4" fillId="0" borderId="87" xfId="89" applyNumberFormat="1" applyFont="1" applyFill="1" applyBorder="1" applyAlignment="1" applyProtection="1">
      <alignment horizontal="center" vertical="center"/>
      <protection/>
    </xf>
    <xf numFmtId="0" fontId="4" fillId="0" borderId="88" xfId="89" applyFont="1" applyFill="1" applyBorder="1" applyAlignment="1">
      <alignment horizontal="center" vertical="center"/>
      <protection/>
    </xf>
    <xf numFmtId="0" fontId="4" fillId="0" borderId="89" xfId="89" applyFont="1" applyFill="1" applyBorder="1" applyAlignment="1">
      <alignment horizontal="center" vertical="center"/>
      <protection/>
    </xf>
    <xf numFmtId="0" fontId="4" fillId="0" borderId="0" xfId="89" applyFont="1" applyBorder="1" applyAlignment="1">
      <alignment horizontal="center" vertical="center"/>
      <protection/>
    </xf>
    <xf numFmtId="0" fontId="4" fillId="0" borderId="0" xfId="89" applyFont="1" applyBorder="1" applyAlignment="1">
      <alignment horizontal="left" vertical="center" indent="1"/>
      <protection/>
    </xf>
    <xf numFmtId="0" fontId="91" fillId="0" borderId="0" xfId="80" applyFont="1" applyAlignment="1">
      <alignment horizontal="center" vertical="center"/>
      <protection/>
    </xf>
    <xf numFmtId="0" fontId="90" fillId="0" borderId="26" xfId="80" applyFont="1" applyBorder="1" applyAlignment="1">
      <alignment horizontal="right" vertical="center"/>
      <protection/>
    </xf>
    <xf numFmtId="0" fontId="90" fillId="0" borderId="26" xfId="80" applyFont="1" applyBorder="1" applyAlignment="1">
      <alignment horizontal="center" vertical="center"/>
      <protection/>
    </xf>
    <xf numFmtId="0" fontId="107" fillId="36" borderId="34" xfId="80" applyFont="1" applyFill="1" applyBorder="1" applyAlignment="1">
      <alignment horizontal="center" vertical="center"/>
      <protection/>
    </xf>
    <xf numFmtId="0" fontId="107" fillId="36" borderId="2" xfId="80" applyFont="1" applyFill="1" applyBorder="1" applyAlignment="1">
      <alignment horizontal="center" vertical="center"/>
      <protection/>
    </xf>
    <xf numFmtId="0" fontId="107" fillId="36" borderId="33" xfId="80" applyFont="1" applyFill="1" applyBorder="1" applyAlignment="1">
      <alignment horizontal="center" vertical="center"/>
      <protection/>
    </xf>
    <xf numFmtId="0" fontId="107" fillId="36" borderId="87" xfId="80" applyFont="1" applyFill="1" applyBorder="1" applyAlignment="1">
      <alignment horizontal="center" vertical="center" wrapText="1"/>
      <protection/>
    </xf>
    <xf numFmtId="0" fontId="107" fillId="36" borderId="88" xfId="80" applyFont="1" applyFill="1" applyBorder="1" applyAlignment="1">
      <alignment horizontal="center" vertical="center"/>
      <protection/>
    </xf>
    <xf numFmtId="0" fontId="107" fillId="36" borderId="90" xfId="80" applyFont="1" applyFill="1" applyBorder="1" applyAlignment="1">
      <alignment horizontal="center" vertical="center"/>
      <protection/>
    </xf>
    <xf numFmtId="0" fontId="107" fillId="36" borderId="3" xfId="80" applyFont="1" applyFill="1" applyBorder="1" applyAlignment="1">
      <alignment horizontal="center" vertical="center" wrapText="1"/>
      <protection/>
    </xf>
    <xf numFmtId="0" fontId="107" fillId="36" borderId="3" xfId="80" applyFont="1" applyFill="1" applyBorder="1" applyAlignment="1">
      <alignment horizontal="center" vertical="center"/>
      <protection/>
    </xf>
    <xf numFmtId="0" fontId="107" fillId="36" borderId="34" xfId="80" applyFont="1" applyFill="1" applyBorder="1" applyAlignment="1">
      <alignment horizontal="center" vertical="center" wrapText="1"/>
      <protection/>
    </xf>
    <xf numFmtId="0" fontId="107" fillId="19" borderId="34" xfId="80" applyFont="1" applyFill="1" applyBorder="1" applyAlignment="1">
      <alignment horizontal="center" vertical="center" wrapText="1"/>
      <protection/>
    </xf>
    <xf numFmtId="0" fontId="107" fillId="19" borderId="2" xfId="80" applyFont="1" applyFill="1" applyBorder="1" applyAlignment="1">
      <alignment horizontal="center" vertical="center"/>
      <protection/>
    </xf>
    <xf numFmtId="0" fontId="107" fillId="19" borderId="33" xfId="80" applyFont="1" applyFill="1" applyBorder="1" applyAlignment="1">
      <alignment horizontal="center" vertical="center"/>
      <protection/>
    </xf>
    <xf numFmtId="0" fontId="102" fillId="0" borderId="34" xfId="80" applyFont="1" applyFill="1" applyBorder="1" applyAlignment="1">
      <alignment horizontal="right" vertical="center"/>
      <protection/>
    </xf>
    <xf numFmtId="0" fontId="102" fillId="0" borderId="2" xfId="80" applyFont="1" applyFill="1" applyBorder="1" applyAlignment="1">
      <alignment horizontal="right" vertical="center"/>
      <protection/>
    </xf>
    <xf numFmtId="0" fontId="102" fillId="0" borderId="91" xfId="80" applyFont="1" applyFill="1" applyBorder="1" applyAlignment="1">
      <alignment horizontal="right" vertical="center"/>
      <protection/>
    </xf>
    <xf numFmtId="1" fontId="34" fillId="21" borderId="92" xfId="80" applyNumberFormat="1" applyFont="1" applyFill="1" applyBorder="1" applyAlignment="1">
      <alignment horizontal="right" vertical="center" indent="1"/>
      <protection/>
    </xf>
    <xf numFmtId="1" fontId="34" fillId="21" borderId="93" xfId="80" applyNumberFormat="1" applyFont="1" applyFill="1" applyBorder="1" applyAlignment="1">
      <alignment horizontal="right" vertical="center" indent="1"/>
      <protection/>
    </xf>
    <xf numFmtId="1" fontId="34" fillId="21" borderId="94" xfId="80" applyNumberFormat="1" applyFont="1" applyFill="1" applyBorder="1" applyAlignment="1">
      <alignment horizontal="right" vertical="center" indent="1"/>
      <protection/>
    </xf>
    <xf numFmtId="208" fontId="34" fillId="21" borderId="95" xfId="67" applyNumberFormat="1" applyFont="1" applyFill="1" applyBorder="1" applyAlignment="1">
      <alignment horizontal="right" vertical="center" indent="1"/>
    </xf>
    <xf numFmtId="208" fontId="34" fillId="21" borderId="93" xfId="67" applyNumberFormat="1" applyFont="1" applyFill="1" applyBorder="1" applyAlignment="1">
      <alignment horizontal="right" vertical="center" indent="1"/>
    </xf>
    <xf numFmtId="208" fontId="34" fillId="21" borderId="96" xfId="67" applyNumberFormat="1" applyFont="1" applyFill="1" applyBorder="1" applyAlignment="1">
      <alignment horizontal="right" vertical="center" indent="1"/>
    </xf>
    <xf numFmtId="190" fontId="102" fillId="0" borderId="33" xfId="80" applyNumberFormat="1" applyFont="1" applyBorder="1">
      <alignment vertical="center"/>
      <protection/>
    </xf>
    <xf numFmtId="190" fontId="102" fillId="0" borderId="3" xfId="80" applyNumberFormat="1" applyFont="1" applyBorder="1">
      <alignment vertical="center"/>
      <protection/>
    </xf>
    <xf numFmtId="208" fontId="102" fillId="0" borderId="3" xfId="67" applyNumberFormat="1" applyFont="1" applyBorder="1" applyAlignment="1">
      <alignment horizontal="right" vertical="center" indent="1"/>
    </xf>
    <xf numFmtId="208" fontId="4" fillId="0" borderId="34" xfId="66" applyNumberFormat="1" applyFont="1" applyFill="1" applyBorder="1" applyAlignment="1" applyProtection="1">
      <alignment horizontal="right" vertical="center" indent="1" shrinkToFit="1"/>
      <protection locked="0"/>
    </xf>
    <xf numFmtId="208" fontId="4" fillId="0" borderId="2" xfId="66" applyNumberFormat="1" applyFont="1" applyFill="1" applyBorder="1" applyAlignment="1" applyProtection="1">
      <alignment horizontal="right" vertical="center" indent="1" shrinkToFit="1"/>
      <protection locked="0"/>
    </xf>
    <xf numFmtId="208" fontId="4" fillId="0" borderId="33" xfId="66" applyNumberFormat="1" applyFont="1" applyFill="1" applyBorder="1" applyAlignment="1" applyProtection="1">
      <alignment horizontal="right" vertical="center" indent="1" shrinkToFit="1"/>
      <protection locked="0"/>
    </xf>
    <xf numFmtId="1" fontId="34" fillId="21" borderId="97" xfId="80" applyNumberFormat="1" applyFont="1" applyFill="1" applyBorder="1" applyAlignment="1">
      <alignment horizontal="right" vertical="center" indent="1"/>
      <protection/>
    </xf>
    <xf numFmtId="1" fontId="34" fillId="21" borderId="2" xfId="80" applyNumberFormat="1" applyFont="1" applyFill="1" applyBorder="1" applyAlignment="1">
      <alignment horizontal="right" vertical="center" indent="1"/>
      <protection/>
    </xf>
    <xf numFmtId="1" fontId="34" fillId="21" borderId="33" xfId="80" applyNumberFormat="1" applyFont="1" applyFill="1" applyBorder="1" applyAlignment="1">
      <alignment horizontal="right" vertical="center" indent="1"/>
      <protection/>
    </xf>
    <xf numFmtId="208" fontId="34" fillId="21" borderId="34" xfId="67" applyNumberFormat="1" applyFont="1" applyFill="1" applyBorder="1" applyAlignment="1">
      <alignment horizontal="right" vertical="center" indent="1"/>
    </xf>
    <xf numFmtId="208" fontId="34" fillId="21" borderId="2" xfId="67" applyNumberFormat="1" applyFont="1" applyFill="1" applyBorder="1" applyAlignment="1">
      <alignment horizontal="right" vertical="center" indent="1"/>
    </xf>
    <xf numFmtId="208" fontId="34" fillId="21" borderId="91" xfId="67" applyNumberFormat="1" applyFont="1" applyFill="1" applyBorder="1" applyAlignment="1">
      <alignment horizontal="right" vertical="center" indent="1"/>
    </xf>
    <xf numFmtId="1" fontId="34" fillId="21" borderId="98" xfId="80" applyNumberFormat="1" applyFont="1" applyFill="1" applyBorder="1" applyAlignment="1">
      <alignment horizontal="right" vertical="center" indent="1"/>
      <protection/>
    </xf>
    <xf numFmtId="1" fontId="34" fillId="21" borderId="88" xfId="80" applyNumberFormat="1" applyFont="1" applyFill="1" applyBorder="1" applyAlignment="1">
      <alignment horizontal="right" vertical="center" indent="1"/>
      <protection/>
    </xf>
    <xf numFmtId="1" fontId="34" fillId="21" borderId="90" xfId="80" applyNumberFormat="1" applyFont="1" applyFill="1" applyBorder="1" applyAlignment="1">
      <alignment horizontal="right" vertical="center" indent="1"/>
      <protection/>
    </xf>
    <xf numFmtId="208" fontId="34" fillId="21" borderId="87" xfId="67" applyNumberFormat="1" applyFont="1" applyFill="1" applyBorder="1" applyAlignment="1">
      <alignment horizontal="right" vertical="center" indent="1"/>
    </xf>
    <xf numFmtId="208" fontId="34" fillId="21" borderId="88" xfId="67" applyNumberFormat="1" applyFont="1" applyFill="1" applyBorder="1" applyAlignment="1">
      <alignment horizontal="right" vertical="center" indent="1"/>
    </xf>
    <xf numFmtId="208" fontId="34" fillId="21" borderId="89" xfId="67" applyNumberFormat="1" applyFont="1" applyFill="1" applyBorder="1" applyAlignment="1">
      <alignment horizontal="right" vertical="center" indent="1"/>
    </xf>
    <xf numFmtId="208" fontId="102" fillId="0" borderId="27" xfId="67" applyNumberFormat="1" applyFont="1" applyBorder="1" applyAlignment="1">
      <alignment horizontal="right" vertical="center" indent="1"/>
    </xf>
    <xf numFmtId="0" fontId="102" fillId="0" borderId="40" xfId="80" applyFont="1" applyFill="1" applyBorder="1" applyAlignment="1">
      <alignment horizontal="right" vertical="center"/>
      <protection/>
    </xf>
    <xf numFmtId="0" fontId="102" fillId="0" borderId="32" xfId="80" applyFont="1" applyFill="1" applyBorder="1" applyAlignment="1">
      <alignment horizontal="right" vertical="center"/>
      <protection/>
    </xf>
    <xf numFmtId="0" fontId="102" fillId="0" borderId="39" xfId="80" applyFont="1" applyFill="1" applyBorder="1" applyAlignment="1">
      <alignment horizontal="right" vertical="center"/>
      <protection/>
    </xf>
    <xf numFmtId="201" fontId="102" fillId="0" borderId="99" xfId="80" applyNumberFormat="1" applyFont="1" applyFill="1" applyBorder="1" applyAlignment="1">
      <alignment horizontal="center" vertical="center"/>
      <protection/>
    </xf>
    <xf numFmtId="201" fontId="102" fillId="0" borderId="100" xfId="80" applyNumberFormat="1" applyFont="1" applyFill="1" applyBorder="1" applyAlignment="1">
      <alignment horizontal="center" vertical="center"/>
      <protection/>
    </xf>
    <xf numFmtId="204" fontId="102" fillId="0" borderId="99" xfId="80" applyNumberFormat="1" applyFont="1" applyFill="1" applyBorder="1" applyAlignment="1">
      <alignment horizontal="center" vertical="center"/>
      <protection/>
    </xf>
    <xf numFmtId="204" fontId="102" fillId="0" borderId="100" xfId="80" applyNumberFormat="1" applyFont="1" applyFill="1" applyBorder="1" applyAlignment="1">
      <alignment horizontal="center" vertical="center"/>
      <protection/>
    </xf>
    <xf numFmtId="0" fontId="102" fillId="0" borderId="27" xfId="80" applyFont="1" applyBorder="1">
      <alignment vertical="center"/>
      <protection/>
    </xf>
    <xf numFmtId="204" fontId="102" fillId="0" borderId="40" xfId="80" applyNumberFormat="1" applyFont="1" applyFill="1" applyBorder="1" applyAlignment="1">
      <alignment horizontal="center" vertical="center"/>
      <protection/>
    </xf>
    <xf numFmtId="204" fontId="102" fillId="0" borderId="32" xfId="80" applyNumberFormat="1" applyFont="1" applyFill="1" applyBorder="1" applyAlignment="1">
      <alignment horizontal="center" vertical="center"/>
      <protection/>
    </xf>
    <xf numFmtId="204" fontId="102" fillId="0" borderId="39" xfId="80" applyNumberFormat="1" applyFont="1" applyFill="1" applyBorder="1" applyAlignment="1">
      <alignment horizontal="center" vertical="center"/>
      <protection/>
    </xf>
    <xf numFmtId="204" fontId="102" fillId="0" borderId="101" xfId="80" applyNumberFormat="1" applyFont="1" applyFill="1" applyBorder="1" applyAlignment="1">
      <alignment horizontal="right" vertical="center" indent="1"/>
      <protection/>
    </xf>
    <xf numFmtId="204" fontId="102" fillId="0" borderId="102" xfId="80" applyNumberFormat="1" applyFont="1" applyFill="1" applyBorder="1" applyAlignment="1">
      <alignment horizontal="right" vertical="center" indent="1"/>
      <protection/>
    </xf>
    <xf numFmtId="204" fontId="102" fillId="0" borderId="103" xfId="80" applyNumberFormat="1" applyFont="1" applyFill="1" applyBorder="1" applyAlignment="1">
      <alignment horizontal="right" vertical="center" indent="1"/>
      <protection/>
    </xf>
    <xf numFmtId="0" fontId="102" fillId="0" borderId="104" xfId="80" applyFont="1" applyFill="1" applyBorder="1" applyAlignment="1">
      <alignment horizontal="right" vertical="center"/>
      <protection/>
    </xf>
    <xf numFmtId="0" fontId="102" fillId="0" borderId="105" xfId="80" applyFont="1" applyFill="1" applyBorder="1" applyAlignment="1">
      <alignment horizontal="right" vertical="center"/>
      <protection/>
    </xf>
    <xf numFmtId="0" fontId="102" fillId="0" borderId="106" xfId="80" applyFont="1" applyFill="1" applyBorder="1" applyAlignment="1">
      <alignment horizontal="right" vertical="center"/>
      <protection/>
    </xf>
    <xf numFmtId="201" fontId="102" fillId="30" borderId="104" xfId="80" applyNumberFormat="1" applyFont="1" applyFill="1" applyBorder="1" applyAlignment="1">
      <alignment horizontal="right" vertical="center" indent="1"/>
      <protection/>
    </xf>
    <xf numFmtId="201" fontId="102" fillId="30" borderId="105" xfId="80" applyNumberFormat="1" applyFont="1" applyFill="1" applyBorder="1" applyAlignment="1">
      <alignment horizontal="right" vertical="center" indent="1"/>
      <protection/>
    </xf>
    <xf numFmtId="201" fontId="102" fillId="30" borderId="106" xfId="80" applyNumberFormat="1" applyFont="1" applyFill="1" applyBorder="1" applyAlignment="1">
      <alignment horizontal="right" vertical="center" indent="1"/>
      <protection/>
    </xf>
    <xf numFmtId="0" fontId="102" fillId="30" borderId="104" xfId="80" applyFont="1" applyFill="1" applyBorder="1" applyAlignment="1">
      <alignment horizontal="right" vertical="center" indent="1"/>
      <protection/>
    </xf>
    <xf numFmtId="0" fontId="102" fillId="30" borderId="105" xfId="80" applyFont="1" applyFill="1" applyBorder="1" applyAlignment="1">
      <alignment horizontal="right" vertical="center" indent="1"/>
      <protection/>
    </xf>
    <xf numFmtId="0" fontId="102" fillId="30" borderId="106" xfId="80" applyFont="1" applyFill="1" applyBorder="1" applyAlignment="1">
      <alignment horizontal="right" vertical="center" indent="1"/>
      <protection/>
    </xf>
    <xf numFmtId="0" fontId="102" fillId="0" borderId="33" xfId="80" applyFont="1" applyFill="1" applyBorder="1" applyAlignment="1">
      <alignment horizontal="right" vertical="center"/>
      <protection/>
    </xf>
    <xf numFmtId="204" fontId="102" fillId="30" borderId="34" xfId="80" applyNumberFormat="1" applyFont="1" applyFill="1" applyBorder="1" applyAlignment="1">
      <alignment horizontal="center" vertical="center"/>
      <protection/>
    </xf>
    <xf numFmtId="204" fontId="102" fillId="30" borderId="2" xfId="80" applyNumberFormat="1" applyFont="1" applyFill="1" applyBorder="1" applyAlignment="1">
      <alignment horizontal="center" vertical="center"/>
      <protection/>
    </xf>
    <xf numFmtId="204" fontId="102" fillId="30" borderId="33" xfId="80" applyNumberFormat="1" applyFont="1" applyFill="1" applyBorder="1" applyAlignment="1">
      <alignment horizontal="center" vertical="center"/>
      <protection/>
    </xf>
    <xf numFmtId="0" fontId="102" fillId="30" borderId="34" xfId="80" applyFont="1" applyFill="1" applyBorder="1" applyAlignment="1">
      <alignment horizontal="right" vertical="center" indent="1"/>
      <protection/>
    </xf>
    <xf numFmtId="0" fontId="102" fillId="30" borderId="2" xfId="80" applyFont="1" applyFill="1" applyBorder="1" applyAlignment="1">
      <alignment horizontal="right" vertical="center" indent="1"/>
      <protection/>
    </xf>
    <xf numFmtId="0" fontId="102" fillId="30" borderId="33" xfId="80" applyFont="1" applyFill="1" applyBorder="1" applyAlignment="1">
      <alignment horizontal="right" vertical="center" indent="1"/>
      <protection/>
    </xf>
    <xf numFmtId="204" fontId="102" fillId="30" borderId="34" xfId="80" applyNumberFormat="1" applyFont="1" applyFill="1" applyBorder="1" applyAlignment="1">
      <alignment horizontal="right" vertical="center" indent="1"/>
      <protection/>
    </xf>
    <xf numFmtId="204" fontId="102" fillId="30" borderId="2" xfId="80" applyNumberFormat="1" applyFont="1" applyFill="1" applyBorder="1" applyAlignment="1">
      <alignment horizontal="right" vertical="center" indent="1"/>
      <protection/>
    </xf>
    <xf numFmtId="204" fontId="102" fillId="30" borderId="33" xfId="80" applyNumberFormat="1" applyFont="1" applyFill="1" applyBorder="1" applyAlignment="1">
      <alignment horizontal="right" vertical="center" indent="1"/>
      <protection/>
    </xf>
    <xf numFmtId="0" fontId="102" fillId="0" borderId="34" xfId="80" applyFont="1" applyFill="1" applyBorder="1" applyAlignment="1">
      <alignment horizontal="center" vertical="center" shrinkToFit="1"/>
      <protection/>
    </xf>
    <xf numFmtId="0" fontId="102" fillId="0" borderId="2" xfId="80" applyFont="1" applyFill="1" applyBorder="1" applyAlignment="1">
      <alignment horizontal="center" vertical="center" shrinkToFit="1"/>
      <protection/>
    </xf>
    <xf numFmtId="0" fontId="102" fillId="0" borderId="33" xfId="80" applyFont="1" applyFill="1" applyBorder="1" applyAlignment="1">
      <alignment horizontal="center" vertical="center" shrinkToFit="1"/>
      <protection/>
    </xf>
    <xf numFmtId="190" fontId="102" fillId="0" borderId="34" xfId="80" applyNumberFormat="1" applyFont="1" applyFill="1" applyBorder="1" applyAlignment="1">
      <alignment horizontal="right" vertical="center" indent="1"/>
      <protection/>
    </xf>
    <xf numFmtId="190" fontId="102" fillId="0" borderId="2" xfId="80" applyNumberFormat="1" applyFont="1" applyFill="1" applyBorder="1" applyAlignment="1">
      <alignment horizontal="right" vertical="center" indent="1"/>
      <protection/>
    </xf>
    <xf numFmtId="190" fontId="102" fillId="0" borderId="33" xfId="80" applyNumberFormat="1" applyFont="1" applyFill="1" applyBorder="1" applyAlignment="1">
      <alignment horizontal="right" vertical="center" indent="1"/>
      <protection/>
    </xf>
    <xf numFmtId="0" fontId="102" fillId="0" borderId="3" xfId="80" applyFont="1" applyBorder="1">
      <alignment vertical="center"/>
      <protection/>
    </xf>
    <xf numFmtId="208" fontId="102" fillId="0" borderId="68" xfId="67" applyNumberFormat="1" applyFont="1" applyFill="1" applyBorder="1" applyAlignment="1">
      <alignment horizontal="right" vertical="center" indent="1"/>
    </xf>
    <xf numFmtId="208" fontId="102" fillId="0" borderId="1" xfId="67" applyNumberFormat="1" applyFont="1" applyFill="1" applyBorder="1" applyAlignment="1">
      <alignment horizontal="right" vertical="center" indent="1"/>
    </xf>
    <xf numFmtId="208" fontId="102" fillId="0" borderId="31" xfId="67" applyNumberFormat="1" applyFont="1" applyFill="1" applyBorder="1" applyAlignment="1">
      <alignment horizontal="right" vertical="center" indent="1"/>
    </xf>
    <xf numFmtId="0" fontId="102" fillId="0" borderId="0" xfId="80" applyFont="1" applyAlignment="1">
      <alignment horizontal="center" vertical="center"/>
      <protection/>
    </xf>
    <xf numFmtId="0" fontId="102" fillId="0" borderId="0" xfId="80" applyFont="1" applyFill="1" applyBorder="1" applyAlignment="1">
      <alignment horizontal="center" vertical="center" shrinkToFit="1"/>
      <protection/>
    </xf>
    <xf numFmtId="190" fontId="102" fillId="0" borderId="1" xfId="80" applyNumberFormat="1" applyFont="1" applyFill="1" applyBorder="1" applyAlignment="1">
      <alignment horizontal="right" vertical="center" indent="1"/>
      <protection/>
    </xf>
    <xf numFmtId="0" fontId="102" fillId="0" borderId="1" xfId="80" applyFont="1" applyFill="1" applyBorder="1" applyAlignment="1">
      <alignment horizontal="right" vertical="center" indent="1"/>
      <protection/>
    </xf>
    <xf numFmtId="0" fontId="102" fillId="0" borderId="31" xfId="80" applyFont="1" applyFill="1" applyBorder="1" applyAlignment="1">
      <alignment horizontal="right" vertical="center" indent="1"/>
      <protection/>
    </xf>
    <xf numFmtId="0" fontId="102" fillId="0" borderId="107" xfId="80" applyFont="1" applyFill="1" applyBorder="1" applyAlignment="1">
      <alignment horizontal="center" vertical="center" shrinkToFit="1"/>
      <protection/>
    </xf>
    <xf numFmtId="0" fontId="102" fillId="0" borderId="108" xfId="80" applyFont="1" applyFill="1" applyBorder="1" applyAlignment="1">
      <alignment horizontal="center" vertical="center" shrinkToFit="1"/>
      <protection/>
    </xf>
    <xf numFmtId="0" fontId="102" fillId="0" borderId="68" xfId="80" applyFont="1" applyFill="1" applyBorder="1" applyAlignment="1">
      <alignment horizontal="center" vertical="center"/>
      <protection/>
    </xf>
    <xf numFmtId="0" fontId="102" fillId="0" borderId="1" xfId="80" applyFont="1" applyFill="1" applyBorder="1" applyAlignment="1">
      <alignment horizontal="center" vertical="center"/>
      <protection/>
    </xf>
    <xf numFmtId="0" fontId="102" fillId="0" borderId="31" xfId="80" applyFont="1" applyFill="1" applyBorder="1" applyAlignment="1">
      <alignment horizontal="center" vertical="center"/>
      <protection/>
    </xf>
    <xf numFmtId="0" fontId="90" fillId="0" borderId="0" xfId="80" applyFont="1" applyFill="1" applyBorder="1" applyAlignment="1">
      <alignment horizontal="center" vertical="center" shrinkToFit="1"/>
      <protection/>
    </xf>
    <xf numFmtId="0" fontId="90" fillId="0" borderId="108" xfId="80" applyFont="1" applyFill="1" applyBorder="1" applyAlignment="1">
      <alignment horizontal="center" vertical="center" shrinkToFit="1"/>
      <protection/>
    </xf>
    <xf numFmtId="0" fontId="12" fillId="36" borderId="27" xfId="85" applyFont="1" applyFill="1" applyBorder="1" applyAlignment="1">
      <alignment horizontal="center" vertical="center"/>
      <protection/>
    </xf>
    <xf numFmtId="0" fontId="12" fillId="36" borderId="29" xfId="85" applyFont="1" applyFill="1" applyBorder="1" applyAlignment="1">
      <alignment horizontal="center" vertical="center"/>
      <protection/>
    </xf>
    <xf numFmtId="187" fontId="1" fillId="0" borderId="68" xfId="85" applyNumberFormat="1" applyFont="1" applyFill="1" applyBorder="1" applyAlignment="1" quotePrefix="1">
      <alignment horizontal="center" vertical="center" shrinkToFit="1"/>
      <protection/>
    </xf>
    <xf numFmtId="187" fontId="1" fillId="0" borderId="1" xfId="85" applyNumberFormat="1" applyFont="1" applyFill="1" applyBorder="1" applyAlignment="1">
      <alignment horizontal="center" vertical="center" shrinkToFit="1"/>
      <protection/>
    </xf>
    <xf numFmtId="0" fontId="12" fillId="4" borderId="27" xfId="85" applyFont="1" applyFill="1" applyBorder="1" applyAlignment="1">
      <alignment horizontal="center" vertical="center"/>
      <protection/>
    </xf>
    <xf numFmtId="0" fontId="12" fillId="4" borderId="29" xfId="85" applyFont="1" applyFill="1" applyBorder="1" applyAlignment="1">
      <alignment horizontal="center" vertical="center"/>
      <protection/>
    </xf>
    <xf numFmtId="38" fontId="12" fillId="0" borderId="27" xfId="66" applyFont="1" applyFill="1" applyBorder="1" applyAlignment="1">
      <alignment horizontal="right" vertical="center"/>
    </xf>
    <xf numFmtId="38" fontId="12" fillId="0" borderId="29" xfId="66" applyFont="1" applyFill="1" applyBorder="1" applyAlignment="1">
      <alignment horizontal="right" vertical="center"/>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パーセント 2" xfId="51"/>
    <cellStyle name="パーセント 3" xfId="52"/>
    <cellStyle name="Hyperlink" xfId="53"/>
    <cellStyle name="ハイパーリンク 2" xfId="54"/>
    <cellStyle name="メモ" xfId="55"/>
    <cellStyle name="リンク セル" xfId="56"/>
    <cellStyle name="悪い" xfId="57"/>
    <cellStyle name="計算" xfId="58"/>
    <cellStyle name="警告文" xfId="59"/>
    <cellStyle name="Comma [0]" xfId="60"/>
    <cellStyle name="Comma" xfId="61"/>
    <cellStyle name="桁区切り [0.00] 2" xfId="62"/>
    <cellStyle name="桁区切り 2" xfId="63"/>
    <cellStyle name="桁区切り 3" xfId="64"/>
    <cellStyle name="桁区切り 4" xfId="65"/>
    <cellStyle name="桁区切り 5" xfId="66"/>
    <cellStyle name="桁区切り 6"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標準 3" xfId="79"/>
    <cellStyle name="標準 3 2" xfId="80"/>
    <cellStyle name="標準 3 2 2" xfId="81"/>
    <cellStyle name="標準 4" xfId="82"/>
    <cellStyle name="標準 5" xfId="83"/>
    <cellStyle name="標準 5 2" xfId="84"/>
    <cellStyle name="標準 6" xfId="85"/>
    <cellStyle name="標準 7" xfId="86"/>
    <cellStyle name="標準 8" xfId="87"/>
    <cellStyle name="標準 9" xfId="88"/>
    <cellStyle name="標準_供給約款変更認可申請書様式集2008.5" xfId="89"/>
    <cellStyle name="未定義"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17</xdr:row>
      <xdr:rowOff>19050</xdr:rowOff>
    </xdr:from>
    <xdr:to>
      <xdr:col>9</xdr:col>
      <xdr:colOff>390525</xdr:colOff>
      <xdr:row>24</xdr:row>
      <xdr:rowOff>28575</xdr:rowOff>
    </xdr:to>
    <xdr:sp>
      <xdr:nvSpPr>
        <xdr:cNvPr id="1" name="テキスト ボックス 1"/>
        <xdr:cNvSpPr txBox="1">
          <a:spLocks noChangeArrowheads="1"/>
        </xdr:cNvSpPr>
      </xdr:nvSpPr>
      <xdr:spPr>
        <a:xfrm rot="19103027">
          <a:off x="666750" y="3038475"/>
          <a:ext cx="4686300" cy="11906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6000" b="0" i="0" u="none" baseline="0">
              <a:solidFill>
                <a:srgbClr val="FF0000"/>
              </a:solidFill>
            </a:rPr>
            <a:t>Sample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19</xdr:row>
      <xdr:rowOff>38100</xdr:rowOff>
    </xdr:from>
    <xdr:to>
      <xdr:col>28</xdr:col>
      <xdr:colOff>114300</xdr:colOff>
      <xdr:row>26</xdr:row>
      <xdr:rowOff>47625</xdr:rowOff>
    </xdr:to>
    <xdr:sp>
      <xdr:nvSpPr>
        <xdr:cNvPr id="1" name="テキスト ボックス 1"/>
        <xdr:cNvSpPr txBox="1">
          <a:spLocks noChangeArrowheads="1"/>
        </xdr:cNvSpPr>
      </xdr:nvSpPr>
      <xdr:spPr>
        <a:xfrm rot="19103027">
          <a:off x="1028700" y="3476625"/>
          <a:ext cx="4686300" cy="12096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6000" b="0" i="0" u="none" baseline="0">
              <a:solidFill>
                <a:srgbClr val="FF0000"/>
              </a:solidFill>
            </a:rPr>
            <a:t>Sample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n\0101_marukan\trunk\doc\090_&#36939;&#29992;&#20445;&#23432;\&#21442;&#32771;&#26009;&#37329;&#31639;&#20986;&#12484;&#12540;&#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料金（入力あり）"/>
      <sheetName val="Sheet1"/>
      <sheetName val="課税標準額"/>
      <sheetName val="設備設置年表（改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92-736-7711&#12288;FAX:092-736-7714"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2"/>
  <sheetViews>
    <sheetView showGridLines="0" zoomScalePageLayoutView="0" workbookViewId="0" topLeftCell="A1">
      <selection activeCell="A2" sqref="A2"/>
    </sheetView>
  </sheetViews>
  <sheetFormatPr defaultColWidth="9.140625" defaultRowHeight="12.75"/>
  <cols>
    <col min="1" max="1" width="14.421875" style="89" customWidth="1"/>
    <col min="2" max="7" width="17.8515625" style="89" customWidth="1"/>
    <col min="8" max="8" width="9.140625" style="89" customWidth="1"/>
    <col min="9" max="9" width="15.00390625" style="89" bestFit="1" customWidth="1"/>
    <col min="10" max="10" width="13.8515625" style="89" bestFit="1" customWidth="1"/>
    <col min="11" max="16384" width="9.140625" style="89" customWidth="1"/>
  </cols>
  <sheetData>
    <row r="2" spans="1:6" ht="19.5" customHeight="1">
      <c r="A2" s="88" t="s">
        <v>632</v>
      </c>
      <c r="B2" s="309" t="s">
        <v>633</v>
      </c>
      <c r="C2" s="310"/>
      <c r="D2" s="310"/>
      <c r="E2" s="310"/>
      <c r="F2" s="311"/>
    </row>
    <row r="3" spans="1:6" ht="19.5" customHeight="1">
      <c r="A3" s="88" t="s">
        <v>634</v>
      </c>
      <c r="B3" s="309" t="s">
        <v>635</v>
      </c>
      <c r="C3" s="310"/>
      <c r="D3" s="310"/>
      <c r="E3" s="310"/>
      <c r="F3" s="311"/>
    </row>
    <row r="4" spans="1:6" ht="19.5" customHeight="1">
      <c r="A4" s="88" t="s">
        <v>636</v>
      </c>
      <c r="B4" s="312" t="s">
        <v>637</v>
      </c>
      <c r="C4" s="313"/>
      <c r="D4" s="313"/>
      <c r="E4" s="313"/>
      <c r="F4" s="314"/>
    </row>
    <row r="6" spans="1:6" ht="19.5" customHeight="1">
      <c r="A6" s="88" t="s">
        <v>638</v>
      </c>
      <c r="B6" s="309" t="s">
        <v>639</v>
      </c>
      <c r="C6" s="310"/>
      <c r="D6" s="310"/>
      <c r="E6" s="310"/>
      <c r="F6" s="311"/>
    </row>
    <row r="8" spans="1:5" ht="19.5" customHeight="1">
      <c r="A8" s="88" t="s">
        <v>640</v>
      </c>
      <c r="B8" s="90">
        <v>245</v>
      </c>
      <c r="D8" s="88" t="s">
        <v>641</v>
      </c>
      <c r="E8" s="90">
        <v>220</v>
      </c>
    </row>
    <row r="10" ht="19.5" customHeight="1">
      <c r="A10" s="89" t="s">
        <v>642</v>
      </c>
    </row>
    <row r="11" spans="1:6" ht="19.5" customHeight="1">
      <c r="A11" s="91" t="s">
        <v>643</v>
      </c>
      <c r="B11" s="92">
        <v>80000</v>
      </c>
      <c r="C11" s="93">
        <f>ROUND(B11*1.6,-1)</f>
        <v>128000</v>
      </c>
      <c r="D11" s="91" t="s">
        <v>644</v>
      </c>
      <c r="E11" s="315" t="s">
        <v>645</v>
      </c>
      <c r="F11" s="316"/>
    </row>
    <row r="12" ht="19.5" customHeight="1"/>
    <row r="13" spans="2:3" ht="19.5" customHeight="1">
      <c r="B13" s="89" t="s">
        <v>646</v>
      </c>
      <c r="C13" s="89" t="s">
        <v>646</v>
      </c>
    </row>
    <row r="14" spans="1:5" ht="27">
      <c r="A14" s="94"/>
      <c r="B14" s="95" t="s">
        <v>647</v>
      </c>
      <c r="C14" s="95" t="s">
        <v>648</v>
      </c>
      <c r="D14" s="95" t="s">
        <v>649</v>
      </c>
      <c r="E14" s="95" t="s">
        <v>650</v>
      </c>
    </row>
    <row r="15" spans="1:10" ht="19.5" customHeight="1">
      <c r="A15" s="96" t="s">
        <v>651</v>
      </c>
      <c r="B15" s="97">
        <f>'消費税等・・・説明書'!I41</f>
        <v>800</v>
      </c>
      <c r="C15" s="97">
        <f>'消費税等・・・説明書'!S41</f>
        <v>432</v>
      </c>
      <c r="D15" s="98">
        <v>864</v>
      </c>
      <c r="E15" s="98">
        <v>466.56</v>
      </c>
      <c r="G15" s="99"/>
      <c r="H15" s="100"/>
      <c r="I15" s="100"/>
      <c r="J15" s="100"/>
    </row>
    <row r="16" spans="1:10" ht="19.5" customHeight="1">
      <c r="A16" s="96" t="s">
        <v>652</v>
      </c>
      <c r="B16" s="97">
        <f>'消費税等・・・説明書'!I42</f>
        <v>1218.72</v>
      </c>
      <c r="C16" s="97">
        <f>'消費税等・・・説明書'!S42</f>
        <v>379.65799999999996</v>
      </c>
      <c r="D16" s="98">
        <v>1316.21</v>
      </c>
      <c r="E16" s="98">
        <v>410.03</v>
      </c>
      <c r="G16" s="99"/>
      <c r="H16" s="100"/>
      <c r="I16" s="99"/>
      <c r="J16" s="100"/>
    </row>
    <row r="17" spans="1:10" ht="19.5" customHeight="1">
      <c r="A17" s="96" t="s">
        <v>653</v>
      </c>
      <c r="B17" s="97">
        <f>'消費税等・・・説明書'!I43</f>
        <v>2788.92</v>
      </c>
      <c r="C17" s="97">
        <f>'消費税等・・・説明書'!S43</f>
        <v>327.315</v>
      </c>
      <c r="D17" s="98">
        <v>3012.03</v>
      </c>
      <c r="E17" s="98">
        <v>353.5</v>
      </c>
      <c r="G17" s="99"/>
      <c r="H17" s="100"/>
      <c r="I17" s="99"/>
      <c r="J17" s="100"/>
    </row>
    <row r="18" spans="1:5" ht="19.5" customHeight="1">
      <c r="A18" s="101"/>
      <c r="B18" s="102"/>
      <c r="C18" s="102"/>
      <c r="D18" s="101"/>
      <c r="E18" s="101"/>
    </row>
    <row r="19" spans="1:5" ht="19.5" customHeight="1">
      <c r="A19" s="89" t="s">
        <v>654</v>
      </c>
      <c r="B19" s="103"/>
      <c r="C19" s="103"/>
      <c r="D19" s="104"/>
      <c r="E19" s="104"/>
    </row>
    <row r="20" spans="1:7" ht="19.5" customHeight="1">
      <c r="A20" s="105" t="s">
        <v>643</v>
      </c>
      <c r="B20" s="106">
        <v>24120</v>
      </c>
      <c r="C20" s="93">
        <f>ROUND(B20*1.6,-1)</f>
        <v>38590</v>
      </c>
      <c r="D20" s="105" t="s">
        <v>644</v>
      </c>
      <c r="E20" s="317" t="s">
        <v>655</v>
      </c>
      <c r="F20" s="316"/>
      <c r="G20" s="107"/>
    </row>
    <row r="21" spans="1:5" ht="19.5" customHeight="1">
      <c r="A21" s="104"/>
      <c r="B21" s="103"/>
      <c r="C21" s="103"/>
      <c r="D21" s="108"/>
      <c r="E21" s="104"/>
    </row>
    <row r="22" spans="2:7" ht="19.5" customHeight="1">
      <c r="B22" s="109"/>
      <c r="C22" s="110" t="s">
        <v>656</v>
      </c>
      <c r="D22" s="111">
        <v>30.24</v>
      </c>
      <c r="E22" s="112"/>
      <c r="F22" s="110" t="s">
        <v>656</v>
      </c>
      <c r="G22" s="113">
        <f>ROUNDDOWN(D22*(1+($B$28/100)),($E28-1))</f>
        <v>32.65</v>
      </c>
    </row>
    <row r="23" spans="1:7" ht="27">
      <c r="A23" s="114"/>
      <c r="B23" s="115" t="s">
        <v>647</v>
      </c>
      <c r="C23" s="115" t="s">
        <v>648</v>
      </c>
      <c r="D23" s="116" t="s">
        <v>657</v>
      </c>
      <c r="E23" s="117" t="s">
        <v>658</v>
      </c>
      <c r="F23" s="117" t="s">
        <v>650</v>
      </c>
      <c r="G23" s="117" t="s">
        <v>659</v>
      </c>
    </row>
    <row r="24" spans="1:10" ht="19.5" customHeight="1">
      <c r="A24" s="118" t="s">
        <v>651</v>
      </c>
      <c r="B24" s="119">
        <v>800</v>
      </c>
      <c r="C24" s="120">
        <v>380</v>
      </c>
      <c r="D24" s="121">
        <f>C24+D$22</f>
        <v>410.24</v>
      </c>
      <c r="E24" s="122">
        <f aca="true" t="shared" si="0" ref="E24:F26">ROUNDDOWN(B24*(1+($B$28/100)),($E$28-1))</f>
        <v>864</v>
      </c>
      <c r="F24" s="122">
        <f t="shared" si="0"/>
        <v>410.4</v>
      </c>
      <c r="G24" s="123">
        <f>F24+G$22</f>
        <v>443.04999999999995</v>
      </c>
      <c r="I24" s="99"/>
      <c r="J24" s="100"/>
    </row>
    <row r="25" spans="1:10" ht="19.5" customHeight="1">
      <c r="A25" s="118" t="s">
        <v>652</v>
      </c>
      <c r="B25" s="119">
        <v>1200</v>
      </c>
      <c r="C25" s="120">
        <v>330</v>
      </c>
      <c r="D25" s="121">
        <f>C25+D$22</f>
        <v>360.24</v>
      </c>
      <c r="E25" s="122">
        <f t="shared" si="0"/>
        <v>1296</v>
      </c>
      <c r="F25" s="122">
        <f t="shared" si="0"/>
        <v>356.4</v>
      </c>
      <c r="G25" s="123">
        <f>F25+G$22</f>
        <v>389.04999999999995</v>
      </c>
      <c r="I25" s="99"/>
      <c r="J25" s="100"/>
    </row>
    <row r="26" spans="1:10" ht="19.5" customHeight="1">
      <c r="A26" s="118" t="s">
        <v>653</v>
      </c>
      <c r="B26" s="119">
        <v>2800</v>
      </c>
      <c r="C26" s="120">
        <v>276.67</v>
      </c>
      <c r="D26" s="121">
        <f>C26+D$22</f>
        <v>306.91</v>
      </c>
      <c r="E26" s="122">
        <f t="shared" si="0"/>
        <v>3024</v>
      </c>
      <c r="F26" s="122">
        <v>298.79</v>
      </c>
      <c r="G26" s="123">
        <f>F26+G$22</f>
        <v>331.44</v>
      </c>
      <c r="I26" s="99"/>
      <c r="J26" s="100"/>
    </row>
    <row r="27" spans="6:10" ht="13.5">
      <c r="F27" s="124"/>
      <c r="I27" s="125"/>
      <c r="J27" s="125"/>
    </row>
    <row r="28" spans="1:10" ht="19.5" customHeight="1">
      <c r="A28" s="105" t="s">
        <v>660</v>
      </c>
      <c r="B28" s="106">
        <v>8</v>
      </c>
      <c r="C28" s="89" t="s">
        <v>661</v>
      </c>
      <c r="D28" s="105" t="s">
        <v>662</v>
      </c>
      <c r="E28" s="106">
        <v>3</v>
      </c>
      <c r="F28" s="89" t="s">
        <v>663</v>
      </c>
      <c r="I28" s="125"/>
      <c r="J28" s="125"/>
    </row>
    <row r="30" ht="17.25">
      <c r="A30" s="126" t="s">
        <v>664</v>
      </c>
    </row>
    <row r="31" ht="17.25">
      <c r="A31" s="126" t="s">
        <v>665</v>
      </c>
    </row>
    <row r="32" ht="17.25">
      <c r="A32" s="126" t="s">
        <v>666</v>
      </c>
    </row>
  </sheetData>
  <sheetProtection/>
  <mergeCells count="6">
    <mergeCell ref="B2:F2"/>
    <mergeCell ref="B3:F3"/>
    <mergeCell ref="B4:F4"/>
    <mergeCell ref="B6:F6"/>
    <mergeCell ref="E11:F11"/>
    <mergeCell ref="E20:F20"/>
  </mergeCells>
  <hyperlinks>
    <hyperlink ref="B4" r:id="rId1" display="TEL:092-736-7711　FAX:092-736-7714"/>
  </hyperlinks>
  <printOptions/>
  <pageMargins left="0.7" right="0.7" top="0.75" bottom="0.75" header="0.3" footer="0.3"/>
  <pageSetup fitToHeight="0" fitToWidth="1" horizontalDpi="600" verticalDpi="600" orientation="portrait" paperSize="9" scale="73" r:id="rId2"/>
</worksheet>
</file>

<file path=xl/worksheets/sheet10.xml><?xml version="1.0" encoding="utf-8"?>
<worksheet xmlns="http://schemas.openxmlformats.org/spreadsheetml/2006/main" xmlns:r="http://schemas.openxmlformats.org/officeDocument/2006/relationships">
  <dimension ref="A5:AI14"/>
  <sheetViews>
    <sheetView zoomScalePageLayoutView="0" workbookViewId="0" topLeftCell="A1">
      <selection activeCell="A1" sqref="A1"/>
    </sheetView>
  </sheetViews>
  <sheetFormatPr defaultColWidth="9.140625" defaultRowHeight="12.75"/>
  <cols>
    <col min="1" max="101" width="2.7109375" style="0" customWidth="1"/>
  </cols>
  <sheetData>
    <row r="1" ht="18" customHeight="1"/>
    <row r="2" ht="18" customHeight="1"/>
    <row r="3" ht="18" customHeight="1"/>
    <row r="4" ht="18" customHeight="1"/>
    <row r="5" ht="18" customHeight="1">
      <c r="B5" s="1" t="s">
        <v>248</v>
      </c>
    </row>
    <row r="6" ht="18" customHeight="1"/>
    <row r="7" spans="1:34" ht="18" customHeight="1">
      <c r="A7" s="318" t="s">
        <v>392</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row>
    <row r="8" ht="18" customHeight="1"/>
    <row r="9" ht="18" customHeight="1"/>
    <row r="10" spans="1:35" ht="18" customHeight="1">
      <c r="A10" s="328" t="s">
        <v>393</v>
      </c>
      <c r="B10" s="328"/>
      <c r="C10" s="328"/>
      <c r="D10" s="328"/>
      <c r="E10" s="328"/>
      <c r="F10" s="328"/>
      <c r="G10" s="328"/>
      <c r="H10" s="328"/>
      <c r="I10" s="328"/>
      <c r="J10" s="328" t="s">
        <v>394</v>
      </c>
      <c r="K10" s="328"/>
      <c r="L10" s="328"/>
      <c r="M10" s="328"/>
      <c r="N10" s="328"/>
      <c r="O10" s="328"/>
      <c r="P10" s="328"/>
      <c r="Q10" s="328"/>
      <c r="R10" s="328" t="s">
        <v>395</v>
      </c>
      <c r="S10" s="328"/>
      <c r="T10" s="328"/>
      <c r="U10" s="328"/>
      <c r="V10" s="328"/>
      <c r="W10" s="328"/>
      <c r="X10" s="328"/>
      <c r="Y10" s="328"/>
      <c r="Z10" s="328" t="s">
        <v>396</v>
      </c>
      <c r="AA10" s="328"/>
      <c r="AB10" s="328"/>
      <c r="AC10" s="328"/>
      <c r="AD10" s="328"/>
      <c r="AE10" s="328"/>
      <c r="AF10" s="328"/>
      <c r="AG10" s="328"/>
      <c r="AH10" s="328"/>
      <c r="AI10" s="6"/>
    </row>
    <row r="11" spans="1:35" ht="18" customHeight="1">
      <c r="A11" s="327" t="s">
        <v>397</v>
      </c>
      <c r="B11" s="327"/>
      <c r="C11" s="327"/>
      <c r="D11" s="327"/>
      <c r="E11" s="327"/>
      <c r="F11" s="327"/>
      <c r="G11" s="327"/>
      <c r="H11" s="327"/>
      <c r="I11" s="327"/>
      <c r="J11" s="327" t="s">
        <v>398</v>
      </c>
      <c r="K11" s="327"/>
      <c r="L11" s="327"/>
      <c r="M11" s="327"/>
      <c r="N11" s="327"/>
      <c r="O11" s="327"/>
      <c r="P11" s="327"/>
      <c r="Q11" s="327"/>
      <c r="R11" s="327" t="s">
        <v>399</v>
      </c>
      <c r="S11" s="327"/>
      <c r="T11" s="327"/>
      <c r="U11" s="327"/>
      <c r="V11" s="327"/>
      <c r="W11" s="327"/>
      <c r="X11" s="327"/>
      <c r="Y11" s="327"/>
      <c r="Z11" s="327" t="s">
        <v>76</v>
      </c>
      <c r="AA11" s="327"/>
      <c r="AB11" s="327"/>
      <c r="AC11" s="327"/>
      <c r="AD11" s="327"/>
      <c r="AE11" s="327"/>
      <c r="AF11" s="327"/>
      <c r="AG11" s="327"/>
      <c r="AH11" s="327"/>
      <c r="AI11" s="6"/>
    </row>
    <row r="12" spans="1:35" ht="18" customHeight="1">
      <c r="A12" s="330" t="s">
        <v>316</v>
      </c>
      <c r="B12" s="330"/>
      <c r="C12" s="330"/>
      <c r="D12" s="330"/>
      <c r="E12" s="330"/>
      <c r="F12" s="330"/>
      <c r="G12" s="330"/>
      <c r="H12" s="330"/>
      <c r="I12" s="330"/>
      <c r="J12" s="330" t="s">
        <v>33</v>
      </c>
      <c r="K12" s="330"/>
      <c r="L12" s="330"/>
      <c r="M12" s="330"/>
      <c r="N12" s="330"/>
      <c r="O12" s="330"/>
      <c r="P12" s="330"/>
      <c r="Q12" s="330"/>
      <c r="R12" s="330" t="s">
        <v>321</v>
      </c>
      <c r="S12" s="330"/>
      <c r="T12" s="330"/>
      <c r="U12" s="330"/>
      <c r="V12" s="330"/>
      <c r="W12" s="330"/>
      <c r="X12" s="330"/>
      <c r="Y12" s="330"/>
      <c r="Z12" s="330" t="s">
        <v>400</v>
      </c>
      <c r="AA12" s="330"/>
      <c r="AB12" s="330"/>
      <c r="AC12" s="330"/>
      <c r="AD12" s="330"/>
      <c r="AE12" s="330"/>
      <c r="AF12" s="330"/>
      <c r="AG12" s="330"/>
      <c r="AH12" s="330"/>
      <c r="AI12" s="6"/>
    </row>
    <row r="13" spans="1:35" ht="18" customHeight="1">
      <c r="A13" s="330"/>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6"/>
    </row>
    <row r="14" spans="1:34" ht="18"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sheetData>
  <sheetProtection/>
  <mergeCells count="13">
    <mergeCell ref="A7:AH7"/>
    <mergeCell ref="A10:I10"/>
    <mergeCell ref="J10:Q10"/>
    <mergeCell ref="R10:Y10"/>
    <mergeCell ref="Z10:AH10"/>
    <mergeCell ref="A11:I11"/>
    <mergeCell ref="J11:Q11"/>
    <mergeCell ref="R11:Y11"/>
    <mergeCell ref="Z11:AH11"/>
    <mergeCell ref="A12:I13"/>
    <mergeCell ref="J12:Q13"/>
    <mergeCell ref="R12:Y13"/>
    <mergeCell ref="Z12:AH13"/>
  </mergeCells>
  <printOptions/>
  <pageMargins left="0.7916666666666666" right="0" top="0.3888888888888889" bottom="0.3888888888888889" header="0" footer="0"/>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3:AH17"/>
  <sheetViews>
    <sheetView zoomScalePageLayoutView="0" workbookViewId="0" topLeftCell="A1">
      <selection activeCell="A1" sqref="A1"/>
    </sheetView>
  </sheetViews>
  <sheetFormatPr defaultColWidth="9.140625" defaultRowHeight="12.75"/>
  <cols>
    <col min="1" max="101" width="2.7109375" style="0" customWidth="1"/>
  </cols>
  <sheetData>
    <row r="1" ht="24" customHeight="1"/>
    <row r="2" ht="24" customHeight="1"/>
    <row r="3" spans="1:34" ht="24" customHeight="1">
      <c r="A3" s="363" t="s">
        <v>401</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row>
    <row r="4" ht="24" customHeight="1">
      <c r="B4" s="1" t="s">
        <v>35</v>
      </c>
    </row>
    <row r="5" spans="1:33" ht="24" customHeight="1">
      <c r="A5" s="334" t="s">
        <v>402</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row>
    <row r="6" ht="24" customHeight="1"/>
    <row r="7" spans="1:18" ht="24" customHeight="1">
      <c r="A7" s="1" t="s">
        <v>403</v>
      </c>
      <c r="G7" s="329"/>
      <c r="H7" s="329"/>
      <c r="I7" s="329"/>
      <c r="J7" s="329"/>
      <c r="K7" s="329"/>
      <c r="L7" s="1" t="s">
        <v>404</v>
      </c>
      <c r="M7" s="329"/>
      <c r="N7" s="329"/>
      <c r="O7" s="329"/>
      <c r="P7" s="329"/>
      <c r="Q7" s="329"/>
      <c r="R7" s="1" t="s">
        <v>405</v>
      </c>
    </row>
    <row r="8" spans="1:34" ht="24" customHeight="1">
      <c r="A8" s="5"/>
      <c r="B8" s="3"/>
      <c r="C8" s="3"/>
      <c r="D8" s="3"/>
      <c r="E8" s="3"/>
      <c r="F8" s="3"/>
      <c r="G8" s="3"/>
      <c r="H8" s="3"/>
      <c r="I8" s="3"/>
      <c r="J8" s="3"/>
      <c r="K8" s="3"/>
      <c r="L8" s="3"/>
      <c r="M8" s="3"/>
      <c r="N8" s="328" t="s">
        <v>406</v>
      </c>
      <c r="O8" s="328"/>
      <c r="P8" s="328"/>
      <c r="Q8" s="328"/>
      <c r="R8" s="328"/>
      <c r="S8" s="328"/>
      <c r="T8" s="328"/>
      <c r="U8" s="328"/>
      <c r="V8" s="328"/>
      <c r="W8" s="328"/>
      <c r="X8" s="328"/>
      <c r="Y8" s="328"/>
      <c r="Z8" s="328"/>
      <c r="AA8" s="328"/>
      <c r="AB8" s="328"/>
      <c r="AC8" s="328"/>
      <c r="AD8" s="328"/>
      <c r="AE8" s="328"/>
      <c r="AF8" s="328"/>
      <c r="AG8" s="328"/>
      <c r="AH8" s="6"/>
    </row>
    <row r="9" spans="1:34" ht="24" customHeight="1">
      <c r="A9" s="19" t="s">
        <v>407</v>
      </c>
      <c r="B9" s="3"/>
      <c r="C9" s="3"/>
      <c r="D9" s="3"/>
      <c r="E9" s="3"/>
      <c r="F9" s="3"/>
      <c r="G9" s="3"/>
      <c r="H9" s="3"/>
      <c r="I9" s="3"/>
      <c r="J9" s="3"/>
      <c r="K9" s="3"/>
      <c r="L9" s="3"/>
      <c r="M9" s="3"/>
      <c r="N9" s="5"/>
      <c r="O9" s="3"/>
      <c r="P9" s="3"/>
      <c r="Q9" s="3"/>
      <c r="R9" s="3"/>
      <c r="S9" s="3"/>
      <c r="T9" s="3"/>
      <c r="U9" s="3"/>
      <c r="V9" s="3"/>
      <c r="W9" s="3"/>
      <c r="X9" s="332" t="s">
        <v>316</v>
      </c>
      <c r="Y9" s="332"/>
      <c r="Z9" s="332"/>
      <c r="AA9" s="332"/>
      <c r="AB9" s="332"/>
      <c r="AC9" s="332"/>
      <c r="AD9" s="332"/>
      <c r="AE9" s="332"/>
      <c r="AF9" s="332"/>
      <c r="AG9" s="3"/>
      <c r="AH9" s="6"/>
    </row>
    <row r="10" spans="1:34" ht="24" customHeight="1">
      <c r="A10" s="6"/>
      <c r="E10" s="1" t="s">
        <v>408</v>
      </c>
      <c r="N10" s="6"/>
      <c r="W10" s="1" t="s">
        <v>409</v>
      </c>
      <c r="X10" s="319"/>
      <c r="Y10" s="319"/>
      <c r="Z10" s="319"/>
      <c r="AA10" s="319"/>
      <c r="AB10" s="319"/>
      <c r="AC10" s="319"/>
      <c r="AD10" s="319"/>
      <c r="AE10" s="319"/>
      <c r="AF10" s="319"/>
      <c r="AG10" s="1" t="s">
        <v>405</v>
      </c>
      <c r="AH10" s="6"/>
    </row>
    <row r="11" spans="1:34" ht="24" customHeight="1">
      <c r="A11" s="6"/>
      <c r="C11" s="19" t="s">
        <v>410</v>
      </c>
      <c r="D11" s="3"/>
      <c r="E11" s="3"/>
      <c r="F11" s="3"/>
      <c r="G11" s="3"/>
      <c r="H11" s="3"/>
      <c r="I11" s="3"/>
      <c r="J11" s="3"/>
      <c r="K11" s="3"/>
      <c r="L11" s="3"/>
      <c r="M11" s="3"/>
      <c r="N11" s="5"/>
      <c r="O11" s="3"/>
      <c r="P11" s="3"/>
      <c r="Q11" s="3"/>
      <c r="R11" s="3"/>
      <c r="S11" s="3"/>
      <c r="T11" s="3"/>
      <c r="U11" s="3"/>
      <c r="V11" s="3"/>
      <c r="W11" s="3"/>
      <c r="X11" s="332" t="s">
        <v>316</v>
      </c>
      <c r="Y11" s="332"/>
      <c r="Z11" s="332"/>
      <c r="AA11" s="332"/>
      <c r="AB11" s="332"/>
      <c r="AC11" s="332"/>
      <c r="AD11" s="332"/>
      <c r="AE11" s="332"/>
      <c r="AF11" s="332"/>
      <c r="AG11" s="3"/>
      <c r="AH11" s="6"/>
    </row>
    <row r="12" spans="1:33" ht="12"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4" ht="24" customHeight="1">
      <c r="A13" s="19" t="s">
        <v>411</v>
      </c>
      <c r="B13" s="3"/>
      <c r="C13" s="3"/>
      <c r="D13" s="3"/>
      <c r="E13" s="3"/>
      <c r="F13" s="3"/>
      <c r="G13" s="3"/>
      <c r="H13" s="3"/>
      <c r="I13" s="3"/>
      <c r="J13" s="3"/>
      <c r="K13" s="3"/>
      <c r="L13" s="3"/>
      <c r="M13" s="3"/>
      <c r="N13" s="5"/>
      <c r="O13" s="3"/>
      <c r="P13" s="3"/>
      <c r="Q13" s="3"/>
      <c r="R13" s="3"/>
      <c r="S13" s="3"/>
      <c r="T13" s="3"/>
      <c r="U13" s="3"/>
      <c r="V13" s="3"/>
      <c r="W13" s="3"/>
      <c r="X13" s="332" t="s">
        <v>412</v>
      </c>
      <c r="Y13" s="332"/>
      <c r="Z13" s="332"/>
      <c r="AA13" s="332"/>
      <c r="AB13" s="332"/>
      <c r="AC13" s="332"/>
      <c r="AD13" s="332"/>
      <c r="AE13" s="332"/>
      <c r="AF13" s="332"/>
      <c r="AG13" s="3"/>
      <c r="AH13" s="6"/>
    </row>
    <row r="14" spans="1:34" ht="24" customHeight="1">
      <c r="A14" s="19" t="s">
        <v>413</v>
      </c>
      <c r="B14" s="3"/>
      <c r="C14" s="3"/>
      <c r="D14" s="3"/>
      <c r="E14" s="3"/>
      <c r="F14" s="3"/>
      <c r="G14" s="3"/>
      <c r="H14" s="3"/>
      <c r="I14" s="3"/>
      <c r="J14" s="3"/>
      <c r="K14" s="3"/>
      <c r="L14" s="3"/>
      <c r="M14" s="3"/>
      <c r="N14" s="5"/>
      <c r="O14" s="3"/>
      <c r="P14" s="3"/>
      <c r="Q14" s="3"/>
      <c r="R14" s="3"/>
      <c r="S14" s="3"/>
      <c r="T14" s="3"/>
      <c r="U14" s="3"/>
      <c r="V14" s="3"/>
      <c r="W14" s="3"/>
      <c r="X14" s="332" t="s">
        <v>414</v>
      </c>
      <c r="Y14" s="332"/>
      <c r="Z14" s="332"/>
      <c r="AA14" s="332"/>
      <c r="AB14" s="332"/>
      <c r="AC14" s="332"/>
      <c r="AD14" s="332"/>
      <c r="AE14" s="332"/>
      <c r="AF14" s="332"/>
      <c r="AG14" s="3"/>
      <c r="AH14" s="6"/>
    </row>
    <row r="15" spans="1:33" ht="12"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4" ht="24" customHeight="1">
      <c r="A16" s="19" t="s">
        <v>415</v>
      </c>
      <c r="B16" s="3"/>
      <c r="C16" s="3"/>
      <c r="D16" s="3"/>
      <c r="E16" s="3"/>
      <c r="F16" s="3"/>
      <c r="G16" s="3"/>
      <c r="H16" s="3"/>
      <c r="I16" s="3"/>
      <c r="J16" s="3"/>
      <c r="K16" s="3"/>
      <c r="L16" s="3"/>
      <c r="M16" s="3"/>
      <c r="N16" s="5"/>
      <c r="O16" s="3"/>
      <c r="P16" s="3"/>
      <c r="Q16" s="3"/>
      <c r="R16" s="3"/>
      <c r="S16" s="3"/>
      <c r="T16" s="3"/>
      <c r="U16" s="3"/>
      <c r="V16" s="3"/>
      <c r="W16" s="3"/>
      <c r="X16" s="332" t="s">
        <v>33</v>
      </c>
      <c r="Y16" s="332"/>
      <c r="Z16" s="332"/>
      <c r="AA16" s="332"/>
      <c r="AB16" s="332"/>
      <c r="AC16" s="332"/>
      <c r="AD16" s="332"/>
      <c r="AE16" s="332"/>
      <c r="AF16" s="332"/>
      <c r="AG16" s="3"/>
      <c r="AH16" s="6"/>
    </row>
    <row r="17" spans="1:33" ht="24" customHeight="1">
      <c r="A17" s="3"/>
      <c r="B17" s="17" t="s">
        <v>416</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11">
    <mergeCell ref="A3:AH3"/>
    <mergeCell ref="A5:AG5"/>
    <mergeCell ref="G7:K7"/>
    <mergeCell ref="M7:Q7"/>
    <mergeCell ref="N8:AG8"/>
    <mergeCell ref="X9:AF9"/>
    <mergeCell ref="X10:AF10"/>
    <mergeCell ref="X11:AF11"/>
    <mergeCell ref="X13:AF13"/>
    <mergeCell ref="X14:AF14"/>
    <mergeCell ref="X16:AF16"/>
  </mergeCells>
  <printOptions/>
  <pageMargins left="0.7916666666666666" right="0" top="0.3888888888888889" bottom="0.3888888888888889"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N46"/>
  <sheetViews>
    <sheetView zoomScalePageLayoutView="0" workbookViewId="0" topLeftCell="A1">
      <selection activeCell="A1" sqref="A1"/>
    </sheetView>
  </sheetViews>
  <sheetFormatPr defaultColWidth="9.140625" defaultRowHeight="12.75"/>
  <cols>
    <col min="1" max="101" width="2.7109375" style="0" customWidth="1"/>
  </cols>
  <sheetData>
    <row r="1" spans="26:36" ht="21" customHeight="1">
      <c r="Z1" s="364" t="s">
        <v>417</v>
      </c>
      <c r="AA1" s="364"/>
      <c r="AB1" s="364"/>
      <c r="AC1" s="364"/>
      <c r="AD1" s="364"/>
      <c r="AE1" s="364"/>
      <c r="AF1" s="364"/>
      <c r="AG1" s="364"/>
      <c r="AH1" s="364"/>
      <c r="AI1" s="364"/>
      <c r="AJ1" s="364"/>
    </row>
    <row r="2" spans="21:39" ht="21" customHeight="1">
      <c r="U2" s="365" t="s">
        <v>418</v>
      </c>
      <c r="V2" s="365"/>
      <c r="W2" s="365"/>
      <c r="X2" s="365"/>
      <c r="Y2" s="365"/>
      <c r="Z2" s="365" t="s">
        <v>419</v>
      </c>
      <c r="AA2" s="365"/>
      <c r="AB2" s="365"/>
      <c r="AC2" s="365"/>
      <c r="AD2" s="365"/>
      <c r="AE2" s="365"/>
      <c r="AF2" s="365"/>
      <c r="AG2" s="365"/>
      <c r="AH2" s="365"/>
      <c r="AI2" s="365"/>
      <c r="AJ2" s="365"/>
      <c r="AK2" s="365"/>
      <c r="AL2" s="365"/>
      <c r="AM2" s="365"/>
    </row>
    <row r="3" spans="21:39" ht="21" customHeight="1">
      <c r="U3" s="365" t="s">
        <v>420</v>
      </c>
      <c r="V3" s="365"/>
      <c r="W3" s="365"/>
      <c r="X3" s="365"/>
      <c r="Y3" s="365"/>
      <c r="Z3" s="365" t="s">
        <v>12</v>
      </c>
      <c r="AA3" s="365"/>
      <c r="AB3" s="365"/>
      <c r="AC3" s="365"/>
      <c r="AD3" s="365"/>
      <c r="AE3" s="365"/>
      <c r="AF3" s="365"/>
      <c r="AG3" s="365"/>
      <c r="AH3" s="365"/>
      <c r="AI3" s="365"/>
      <c r="AJ3" s="365"/>
      <c r="AK3" s="365"/>
      <c r="AL3" s="365"/>
      <c r="AM3" s="365"/>
    </row>
    <row r="4" spans="2:7" ht="21" customHeight="1">
      <c r="B4" s="364" t="s">
        <v>421</v>
      </c>
      <c r="C4" s="364"/>
      <c r="D4" s="364"/>
      <c r="E4" s="364"/>
      <c r="F4" s="364"/>
      <c r="G4" s="364"/>
    </row>
    <row r="5" spans="1:39" ht="21" customHeight="1">
      <c r="A5" s="366" t="s">
        <v>422</v>
      </c>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row>
    <row r="6" ht="21" customHeight="1"/>
    <row r="7" spans="2:40" ht="21" customHeight="1">
      <c r="B7" s="328" t="s">
        <v>423</v>
      </c>
      <c r="C7" s="328"/>
      <c r="D7" s="328"/>
      <c r="E7" s="328"/>
      <c r="F7" s="328"/>
      <c r="G7" s="328"/>
      <c r="H7" s="328"/>
      <c r="I7" s="328"/>
      <c r="J7" s="328" t="s">
        <v>424</v>
      </c>
      <c r="K7" s="328"/>
      <c r="L7" s="328"/>
      <c r="M7" s="328"/>
      <c r="N7" s="328"/>
      <c r="O7" s="328"/>
      <c r="P7" s="328"/>
      <c r="Q7" s="328" t="s">
        <v>425</v>
      </c>
      <c r="R7" s="328"/>
      <c r="S7" s="328"/>
      <c r="T7" s="328"/>
      <c r="U7" s="328"/>
      <c r="V7" s="328"/>
      <c r="W7" s="328"/>
      <c r="X7" s="338" t="s">
        <v>426</v>
      </c>
      <c r="Y7" s="338"/>
      <c r="Z7" s="338"/>
      <c r="AA7" s="338"/>
      <c r="AB7" s="338"/>
      <c r="AC7" s="338"/>
      <c r="AD7" s="338"/>
      <c r="AE7" s="338"/>
      <c r="AF7" s="338" t="s">
        <v>427</v>
      </c>
      <c r="AG7" s="338"/>
      <c r="AH7" s="338"/>
      <c r="AI7" s="338"/>
      <c r="AJ7" s="338"/>
      <c r="AK7" s="338"/>
      <c r="AL7" s="338"/>
      <c r="AM7" s="338"/>
      <c r="AN7" s="6"/>
    </row>
    <row r="8" spans="2:40" ht="21" customHeight="1">
      <c r="B8" s="328" t="s">
        <v>428</v>
      </c>
      <c r="C8" s="328"/>
      <c r="D8" s="328"/>
      <c r="E8" s="328"/>
      <c r="F8" s="328"/>
      <c r="G8" s="328"/>
      <c r="H8" s="328"/>
      <c r="I8" s="328"/>
      <c r="J8" s="367" t="s">
        <v>429</v>
      </c>
      <c r="K8" s="367"/>
      <c r="L8" s="367"/>
      <c r="M8" s="367"/>
      <c r="N8" s="367"/>
      <c r="O8" s="367"/>
      <c r="P8" s="367"/>
      <c r="Q8" s="367" t="s">
        <v>430</v>
      </c>
      <c r="R8" s="367"/>
      <c r="S8" s="367"/>
      <c r="T8" s="367"/>
      <c r="U8" s="367"/>
      <c r="V8" s="367"/>
      <c r="W8" s="367"/>
      <c r="X8" s="368" t="s">
        <v>431</v>
      </c>
      <c r="Y8" s="368"/>
      <c r="Z8" s="368"/>
      <c r="AA8" s="368"/>
      <c r="AB8" s="368"/>
      <c r="AC8" s="368"/>
      <c r="AD8" s="368"/>
      <c r="AE8" s="368"/>
      <c r="AF8" s="368" t="s">
        <v>432</v>
      </c>
      <c r="AG8" s="368"/>
      <c r="AH8" s="368"/>
      <c r="AI8" s="368"/>
      <c r="AJ8" s="368"/>
      <c r="AK8" s="368"/>
      <c r="AL8" s="368"/>
      <c r="AM8" s="368"/>
      <c r="AN8" s="6"/>
    </row>
    <row r="9" spans="2:40" ht="21" customHeight="1">
      <c r="B9" s="328" t="s">
        <v>433</v>
      </c>
      <c r="C9" s="328"/>
      <c r="D9" s="328"/>
      <c r="E9" s="328"/>
      <c r="F9" s="328"/>
      <c r="G9" s="328"/>
      <c r="H9" s="328"/>
      <c r="I9" s="328"/>
      <c r="J9" s="367" t="s">
        <v>434</v>
      </c>
      <c r="K9" s="367"/>
      <c r="L9" s="367"/>
      <c r="M9" s="367"/>
      <c r="N9" s="367"/>
      <c r="O9" s="367"/>
      <c r="P9" s="367"/>
      <c r="Q9" s="367" t="s">
        <v>435</v>
      </c>
      <c r="R9" s="367"/>
      <c r="S9" s="367"/>
      <c r="T9" s="367"/>
      <c r="U9" s="367"/>
      <c r="V9" s="367"/>
      <c r="W9" s="367"/>
      <c r="X9" s="368" t="s">
        <v>436</v>
      </c>
      <c r="Y9" s="368"/>
      <c r="Z9" s="368"/>
      <c r="AA9" s="368"/>
      <c r="AB9" s="368"/>
      <c r="AC9" s="368"/>
      <c r="AD9" s="368"/>
      <c r="AE9" s="368"/>
      <c r="AF9" s="368" t="s">
        <v>437</v>
      </c>
      <c r="AG9" s="368"/>
      <c r="AH9" s="368"/>
      <c r="AI9" s="368"/>
      <c r="AJ9" s="368"/>
      <c r="AK9" s="368"/>
      <c r="AL9" s="368"/>
      <c r="AM9" s="368"/>
      <c r="AN9" s="6"/>
    </row>
    <row r="10" spans="2:40" ht="21" customHeight="1">
      <c r="B10" s="328" t="s">
        <v>438</v>
      </c>
      <c r="C10" s="328"/>
      <c r="D10" s="328"/>
      <c r="E10" s="328"/>
      <c r="F10" s="328"/>
      <c r="G10" s="328"/>
      <c r="H10" s="328"/>
      <c r="I10" s="328"/>
      <c r="J10" s="367" t="s">
        <v>439</v>
      </c>
      <c r="K10" s="367"/>
      <c r="L10" s="367"/>
      <c r="M10" s="367"/>
      <c r="N10" s="367"/>
      <c r="O10" s="367"/>
      <c r="P10" s="367"/>
      <c r="Q10" s="367" t="s">
        <v>440</v>
      </c>
      <c r="R10" s="367"/>
      <c r="S10" s="367"/>
      <c r="T10" s="367"/>
      <c r="U10" s="367"/>
      <c r="V10" s="367"/>
      <c r="W10" s="367"/>
      <c r="X10" s="368" t="s">
        <v>441</v>
      </c>
      <c r="Y10" s="368"/>
      <c r="Z10" s="368"/>
      <c r="AA10" s="368"/>
      <c r="AB10" s="368"/>
      <c r="AC10" s="368"/>
      <c r="AD10" s="368"/>
      <c r="AE10" s="368"/>
      <c r="AF10" s="368" t="s">
        <v>442</v>
      </c>
      <c r="AG10" s="368"/>
      <c r="AH10" s="368"/>
      <c r="AI10" s="368"/>
      <c r="AJ10" s="368"/>
      <c r="AK10" s="368"/>
      <c r="AL10" s="368"/>
      <c r="AM10" s="368"/>
      <c r="AN10" s="6"/>
    </row>
    <row r="11" spans="2:40" ht="21" customHeight="1">
      <c r="B11" s="328" t="s">
        <v>443</v>
      </c>
      <c r="C11" s="328"/>
      <c r="D11" s="328"/>
      <c r="E11" s="328"/>
      <c r="F11" s="328"/>
      <c r="G11" s="328"/>
      <c r="H11" s="328"/>
      <c r="I11" s="328"/>
      <c r="J11" s="367" t="s">
        <v>444</v>
      </c>
      <c r="K11" s="367"/>
      <c r="L11" s="367"/>
      <c r="M11" s="367"/>
      <c r="N11" s="367"/>
      <c r="O11" s="367"/>
      <c r="P11" s="367"/>
      <c r="Q11" s="367" t="s">
        <v>445</v>
      </c>
      <c r="R11" s="367"/>
      <c r="S11" s="367"/>
      <c r="T11" s="367"/>
      <c r="U11" s="367"/>
      <c r="V11" s="367"/>
      <c r="W11" s="367"/>
      <c r="X11" s="368" t="s">
        <v>446</v>
      </c>
      <c r="Y11" s="368"/>
      <c r="Z11" s="368"/>
      <c r="AA11" s="368"/>
      <c r="AB11" s="368"/>
      <c r="AC11" s="368"/>
      <c r="AD11" s="368"/>
      <c r="AE11" s="368"/>
      <c r="AF11" s="368" t="s">
        <v>445</v>
      </c>
      <c r="AG11" s="368"/>
      <c r="AH11" s="368"/>
      <c r="AI11" s="368"/>
      <c r="AJ11" s="368"/>
      <c r="AK11" s="368"/>
      <c r="AL11" s="368"/>
      <c r="AM11" s="368"/>
      <c r="AN11" s="6"/>
    </row>
    <row r="12" spans="2:39" ht="21"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2:6" ht="21" customHeight="1">
      <c r="B13" s="364" t="s">
        <v>447</v>
      </c>
      <c r="C13" s="364"/>
      <c r="D13" s="364"/>
      <c r="E13" s="364"/>
      <c r="F13" s="364"/>
    </row>
    <row r="14" spans="1:39" ht="21" customHeight="1">
      <c r="A14" s="369" t="s">
        <v>448</v>
      </c>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row>
    <row r="15" spans="35:39" ht="21" customHeight="1">
      <c r="AI15" s="370" t="s">
        <v>449</v>
      </c>
      <c r="AJ15" s="370"/>
      <c r="AK15" s="370"/>
      <c r="AL15" s="370"/>
      <c r="AM15" s="370"/>
    </row>
    <row r="16" spans="2:40" ht="21" customHeight="1">
      <c r="B16" s="338" t="s">
        <v>450</v>
      </c>
      <c r="C16" s="338"/>
      <c r="D16" s="338"/>
      <c r="E16" s="338" t="s">
        <v>451</v>
      </c>
      <c r="F16" s="338"/>
      <c r="G16" s="338"/>
      <c r="H16" s="338"/>
      <c r="I16" s="338"/>
      <c r="J16" s="371" t="s">
        <v>452</v>
      </c>
      <c r="K16" s="371"/>
      <c r="L16" s="371"/>
      <c r="M16" s="371"/>
      <c r="N16" s="371"/>
      <c r="O16" s="371" t="s">
        <v>453</v>
      </c>
      <c r="P16" s="371"/>
      <c r="Q16" s="371"/>
      <c r="R16" s="371"/>
      <c r="S16" s="371"/>
      <c r="T16" s="371" t="s">
        <v>454</v>
      </c>
      <c r="U16" s="371"/>
      <c r="V16" s="371"/>
      <c r="W16" s="371"/>
      <c r="X16" s="371"/>
      <c r="Y16" s="328" t="s">
        <v>455</v>
      </c>
      <c r="Z16" s="328"/>
      <c r="AA16" s="328"/>
      <c r="AB16" s="328"/>
      <c r="AC16" s="328"/>
      <c r="AD16" s="328" t="s">
        <v>456</v>
      </c>
      <c r="AE16" s="328"/>
      <c r="AF16" s="328"/>
      <c r="AG16" s="328"/>
      <c r="AH16" s="328"/>
      <c r="AI16" s="338" t="s">
        <v>462</v>
      </c>
      <c r="AJ16" s="338"/>
      <c r="AK16" s="338"/>
      <c r="AL16" s="338"/>
      <c r="AM16" s="338"/>
      <c r="AN16" s="6"/>
    </row>
    <row r="17" spans="2:40" ht="21" customHeight="1">
      <c r="B17" s="338"/>
      <c r="C17" s="338"/>
      <c r="D17" s="338"/>
      <c r="E17" s="371" t="s">
        <v>427</v>
      </c>
      <c r="F17" s="371"/>
      <c r="G17" s="371"/>
      <c r="H17" s="371"/>
      <c r="I17" s="371"/>
      <c r="J17" s="371" t="s">
        <v>457</v>
      </c>
      <c r="K17" s="371"/>
      <c r="L17" s="371"/>
      <c r="M17" s="371"/>
      <c r="N17" s="371"/>
      <c r="O17" s="371" t="s">
        <v>458</v>
      </c>
      <c r="P17" s="371"/>
      <c r="Q17" s="371"/>
      <c r="R17" s="371"/>
      <c r="S17" s="371"/>
      <c r="T17" s="371" t="s">
        <v>459</v>
      </c>
      <c r="U17" s="371"/>
      <c r="V17" s="371"/>
      <c r="W17" s="371"/>
      <c r="X17" s="371"/>
      <c r="Y17" s="372" t="s">
        <v>460</v>
      </c>
      <c r="Z17" s="372"/>
      <c r="AA17" s="372"/>
      <c r="AB17" s="372"/>
      <c r="AC17" s="372"/>
      <c r="AD17" s="328" t="s">
        <v>461</v>
      </c>
      <c r="AE17" s="328"/>
      <c r="AF17" s="328"/>
      <c r="AG17" s="328"/>
      <c r="AH17" s="328"/>
      <c r="AI17" s="338"/>
      <c r="AJ17" s="338"/>
      <c r="AK17" s="338"/>
      <c r="AL17" s="338"/>
      <c r="AM17" s="338"/>
      <c r="AN17" s="6"/>
    </row>
    <row r="18" spans="2:40" ht="21" customHeight="1">
      <c r="B18" s="338" t="s">
        <v>428</v>
      </c>
      <c r="C18" s="338"/>
      <c r="D18" s="338"/>
      <c r="E18" s="368" t="s">
        <v>463</v>
      </c>
      <c r="F18" s="368"/>
      <c r="G18" s="368"/>
      <c r="H18" s="368"/>
      <c r="I18" s="368"/>
      <c r="J18" s="368" t="s">
        <v>464</v>
      </c>
      <c r="K18" s="368"/>
      <c r="L18" s="368"/>
      <c r="M18" s="368"/>
      <c r="N18" s="368"/>
      <c r="O18" s="368" t="s">
        <v>465</v>
      </c>
      <c r="P18" s="368"/>
      <c r="Q18" s="368"/>
      <c r="R18" s="368"/>
      <c r="S18" s="368"/>
      <c r="T18" s="368" t="s">
        <v>466</v>
      </c>
      <c r="U18" s="368"/>
      <c r="V18" s="368"/>
      <c r="W18" s="368"/>
      <c r="X18" s="368"/>
      <c r="Y18" s="368" t="s">
        <v>467</v>
      </c>
      <c r="Z18" s="368"/>
      <c r="AA18" s="368"/>
      <c r="AB18" s="368"/>
      <c r="AC18" s="368"/>
      <c r="AD18" s="368" t="s">
        <v>468</v>
      </c>
      <c r="AE18" s="368"/>
      <c r="AF18" s="368"/>
      <c r="AG18" s="368"/>
      <c r="AH18" s="368"/>
      <c r="AI18" s="368" t="s">
        <v>80</v>
      </c>
      <c r="AJ18" s="368"/>
      <c r="AK18" s="368"/>
      <c r="AL18" s="368"/>
      <c r="AM18" s="368"/>
      <c r="AN18" s="6"/>
    </row>
    <row r="19" spans="2:40" ht="21" customHeight="1">
      <c r="B19" s="338"/>
      <c r="C19" s="338"/>
      <c r="D19" s="338"/>
      <c r="E19" s="368" t="s">
        <v>432</v>
      </c>
      <c r="F19" s="368"/>
      <c r="G19" s="368"/>
      <c r="H19" s="368"/>
      <c r="I19" s="368"/>
      <c r="J19" s="368" t="s">
        <v>469</v>
      </c>
      <c r="K19" s="368"/>
      <c r="L19" s="368"/>
      <c r="M19" s="368"/>
      <c r="N19" s="368"/>
      <c r="O19" s="368" t="s">
        <v>430</v>
      </c>
      <c r="P19" s="368"/>
      <c r="Q19" s="368"/>
      <c r="R19" s="368"/>
      <c r="S19" s="368"/>
      <c r="T19" s="368" t="s">
        <v>430</v>
      </c>
      <c r="U19" s="368"/>
      <c r="V19" s="368"/>
      <c r="W19" s="368"/>
      <c r="X19" s="368"/>
      <c r="Y19" s="368" t="s">
        <v>470</v>
      </c>
      <c r="Z19" s="368"/>
      <c r="AA19" s="368"/>
      <c r="AB19" s="368"/>
      <c r="AC19" s="368"/>
      <c r="AD19" s="368" t="s">
        <v>468</v>
      </c>
      <c r="AE19" s="368"/>
      <c r="AF19" s="368"/>
      <c r="AG19" s="368"/>
      <c r="AH19" s="368"/>
      <c r="AI19" s="368"/>
      <c r="AJ19" s="368"/>
      <c r="AK19" s="368"/>
      <c r="AL19" s="368"/>
      <c r="AM19" s="368"/>
      <c r="AN19" s="6"/>
    </row>
    <row r="20" spans="2:40" ht="21" customHeight="1">
      <c r="B20" s="338" t="s">
        <v>433</v>
      </c>
      <c r="C20" s="338"/>
      <c r="D20" s="338"/>
      <c r="E20" s="368" t="s">
        <v>471</v>
      </c>
      <c r="F20" s="368"/>
      <c r="G20" s="368"/>
      <c r="H20" s="368"/>
      <c r="I20" s="368"/>
      <c r="J20" s="368" t="s">
        <v>472</v>
      </c>
      <c r="K20" s="368"/>
      <c r="L20" s="368"/>
      <c r="M20" s="368"/>
      <c r="N20" s="368"/>
      <c r="O20" s="368" t="s">
        <v>473</v>
      </c>
      <c r="P20" s="368"/>
      <c r="Q20" s="368"/>
      <c r="R20" s="368"/>
      <c r="S20" s="368"/>
      <c r="T20" s="368" t="s">
        <v>474</v>
      </c>
      <c r="U20" s="368"/>
      <c r="V20" s="368"/>
      <c r="W20" s="368"/>
      <c r="X20" s="368"/>
      <c r="Y20" s="368" t="s">
        <v>467</v>
      </c>
      <c r="Z20" s="368"/>
      <c r="AA20" s="368"/>
      <c r="AB20" s="368"/>
      <c r="AC20" s="368"/>
      <c r="AD20" s="368" t="s">
        <v>475</v>
      </c>
      <c r="AE20" s="368"/>
      <c r="AF20" s="368"/>
      <c r="AG20" s="368"/>
      <c r="AH20" s="368"/>
      <c r="AI20" s="368" t="s">
        <v>80</v>
      </c>
      <c r="AJ20" s="368"/>
      <c r="AK20" s="368"/>
      <c r="AL20" s="368"/>
      <c r="AM20" s="368"/>
      <c r="AN20" s="6"/>
    </row>
    <row r="21" spans="2:40" ht="21" customHeight="1">
      <c r="B21" s="338"/>
      <c r="C21" s="338"/>
      <c r="D21" s="338"/>
      <c r="E21" s="368" t="s">
        <v>437</v>
      </c>
      <c r="F21" s="368"/>
      <c r="G21" s="368"/>
      <c r="H21" s="368"/>
      <c r="I21" s="368"/>
      <c r="J21" s="368" t="s">
        <v>476</v>
      </c>
      <c r="K21" s="368"/>
      <c r="L21" s="368"/>
      <c r="M21" s="368"/>
      <c r="N21" s="368"/>
      <c r="O21" s="368" t="s">
        <v>435</v>
      </c>
      <c r="P21" s="368"/>
      <c r="Q21" s="368"/>
      <c r="R21" s="368"/>
      <c r="S21" s="368"/>
      <c r="T21" s="368" t="s">
        <v>435</v>
      </c>
      <c r="U21" s="368"/>
      <c r="V21" s="368"/>
      <c r="W21" s="368"/>
      <c r="X21" s="368"/>
      <c r="Y21" s="368" t="s">
        <v>477</v>
      </c>
      <c r="Z21" s="368"/>
      <c r="AA21" s="368"/>
      <c r="AB21" s="368"/>
      <c r="AC21" s="368"/>
      <c r="AD21" s="368" t="s">
        <v>475</v>
      </c>
      <c r="AE21" s="368"/>
      <c r="AF21" s="368"/>
      <c r="AG21" s="368"/>
      <c r="AH21" s="368"/>
      <c r="AI21" s="368"/>
      <c r="AJ21" s="368"/>
      <c r="AK21" s="368"/>
      <c r="AL21" s="368"/>
      <c r="AM21" s="368"/>
      <c r="AN21" s="6"/>
    </row>
    <row r="22" spans="2:40" ht="21" customHeight="1">
      <c r="B22" s="338" t="s">
        <v>438</v>
      </c>
      <c r="C22" s="338"/>
      <c r="D22" s="338"/>
      <c r="E22" s="368" t="s">
        <v>478</v>
      </c>
      <c r="F22" s="368"/>
      <c r="G22" s="368"/>
      <c r="H22" s="368"/>
      <c r="I22" s="368"/>
      <c r="J22" s="368" t="s">
        <v>479</v>
      </c>
      <c r="K22" s="368"/>
      <c r="L22" s="368"/>
      <c r="M22" s="368"/>
      <c r="N22" s="368"/>
      <c r="O22" s="368" t="s">
        <v>480</v>
      </c>
      <c r="P22" s="368"/>
      <c r="Q22" s="368"/>
      <c r="R22" s="368"/>
      <c r="S22" s="368"/>
      <c r="T22" s="368" t="s">
        <v>481</v>
      </c>
      <c r="U22" s="368"/>
      <c r="V22" s="368"/>
      <c r="W22" s="368"/>
      <c r="X22" s="368"/>
      <c r="Y22" s="368" t="s">
        <v>467</v>
      </c>
      <c r="Z22" s="368"/>
      <c r="AA22" s="368"/>
      <c r="AB22" s="368"/>
      <c r="AC22" s="368"/>
      <c r="AD22" s="368" t="s">
        <v>482</v>
      </c>
      <c r="AE22" s="368"/>
      <c r="AF22" s="368"/>
      <c r="AG22" s="368"/>
      <c r="AH22" s="368"/>
      <c r="AI22" s="368" t="s">
        <v>80</v>
      </c>
      <c r="AJ22" s="368"/>
      <c r="AK22" s="368"/>
      <c r="AL22" s="368"/>
      <c r="AM22" s="368"/>
      <c r="AN22" s="6"/>
    </row>
    <row r="23" spans="2:40" ht="21" customHeight="1">
      <c r="B23" s="338"/>
      <c r="C23" s="338"/>
      <c r="D23" s="338"/>
      <c r="E23" s="368" t="s">
        <v>442</v>
      </c>
      <c r="F23" s="368"/>
      <c r="G23" s="368"/>
      <c r="H23" s="368"/>
      <c r="I23" s="368"/>
      <c r="J23" s="368" t="s">
        <v>437</v>
      </c>
      <c r="K23" s="368"/>
      <c r="L23" s="368"/>
      <c r="M23" s="368"/>
      <c r="N23" s="368"/>
      <c r="O23" s="368" t="s">
        <v>440</v>
      </c>
      <c r="P23" s="368"/>
      <c r="Q23" s="368"/>
      <c r="R23" s="368"/>
      <c r="S23" s="368"/>
      <c r="T23" s="368" t="s">
        <v>440</v>
      </c>
      <c r="U23" s="368"/>
      <c r="V23" s="368"/>
      <c r="W23" s="368"/>
      <c r="X23" s="368"/>
      <c r="Y23" s="368" t="s">
        <v>483</v>
      </c>
      <c r="Z23" s="368"/>
      <c r="AA23" s="368"/>
      <c r="AB23" s="368"/>
      <c r="AC23" s="368"/>
      <c r="AD23" s="368" t="s">
        <v>482</v>
      </c>
      <c r="AE23" s="368"/>
      <c r="AF23" s="368"/>
      <c r="AG23" s="368"/>
      <c r="AH23" s="368"/>
      <c r="AI23" s="368"/>
      <c r="AJ23" s="368"/>
      <c r="AK23" s="368"/>
      <c r="AL23" s="368"/>
      <c r="AM23" s="368"/>
      <c r="AN23" s="6"/>
    </row>
    <row r="24" spans="2:40" ht="21" customHeight="1">
      <c r="B24" s="338" t="s">
        <v>484</v>
      </c>
      <c r="C24" s="338"/>
      <c r="D24" s="338"/>
      <c r="E24" s="368" t="s">
        <v>485</v>
      </c>
      <c r="F24" s="368"/>
      <c r="G24" s="368"/>
      <c r="H24" s="368"/>
      <c r="I24" s="368"/>
      <c r="J24" s="368" t="s">
        <v>369</v>
      </c>
      <c r="K24" s="368"/>
      <c r="L24" s="368"/>
      <c r="M24" s="368"/>
      <c r="N24" s="368"/>
      <c r="O24" s="368" t="s">
        <v>371</v>
      </c>
      <c r="P24" s="368"/>
      <c r="Q24" s="368"/>
      <c r="R24" s="368"/>
      <c r="S24" s="368"/>
      <c r="T24" s="368" t="s">
        <v>373</v>
      </c>
      <c r="U24" s="368"/>
      <c r="V24" s="368"/>
      <c r="W24" s="368"/>
      <c r="X24" s="368"/>
      <c r="Y24" s="368" t="s">
        <v>467</v>
      </c>
      <c r="Z24" s="368"/>
      <c r="AA24" s="368"/>
      <c r="AB24" s="368"/>
      <c r="AC24" s="368"/>
      <c r="AD24" s="368" t="s">
        <v>316</v>
      </c>
      <c r="AE24" s="368"/>
      <c r="AF24" s="368"/>
      <c r="AG24" s="368"/>
      <c r="AH24" s="368"/>
      <c r="AI24" s="368" t="s">
        <v>80</v>
      </c>
      <c r="AJ24" s="368"/>
      <c r="AK24" s="368"/>
      <c r="AL24" s="368"/>
      <c r="AM24" s="368"/>
      <c r="AN24" s="6"/>
    </row>
    <row r="25" spans="2:40" ht="21" customHeight="1">
      <c r="B25" s="338"/>
      <c r="C25" s="338"/>
      <c r="D25" s="338"/>
      <c r="E25" s="368" t="s">
        <v>445</v>
      </c>
      <c r="F25" s="368"/>
      <c r="G25" s="368"/>
      <c r="H25" s="368"/>
      <c r="I25" s="368"/>
      <c r="J25" s="368" t="s">
        <v>445</v>
      </c>
      <c r="K25" s="368"/>
      <c r="L25" s="368"/>
      <c r="M25" s="368"/>
      <c r="N25" s="368"/>
      <c r="O25" s="368" t="s">
        <v>445</v>
      </c>
      <c r="P25" s="368"/>
      <c r="Q25" s="368"/>
      <c r="R25" s="368"/>
      <c r="S25" s="368"/>
      <c r="T25" s="368" t="s">
        <v>445</v>
      </c>
      <c r="U25" s="368"/>
      <c r="V25" s="368"/>
      <c r="W25" s="368"/>
      <c r="X25" s="368"/>
      <c r="Y25" s="368" t="s">
        <v>486</v>
      </c>
      <c r="Z25" s="368"/>
      <c r="AA25" s="368"/>
      <c r="AB25" s="368"/>
      <c r="AC25" s="368"/>
      <c r="AD25" s="368" t="s">
        <v>316</v>
      </c>
      <c r="AE25" s="368"/>
      <c r="AF25" s="368"/>
      <c r="AG25" s="368"/>
      <c r="AH25" s="368"/>
      <c r="AI25" s="368"/>
      <c r="AJ25" s="368"/>
      <c r="AK25" s="368"/>
      <c r="AL25" s="368"/>
      <c r="AM25" s="368"/>
      <c r="AN25" s="6"/>
    </row>
    <row r="26" spans="2:39" ht="21"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2:6" ht="21" customHeight="1">
      <c r="B27" s="364" t="s">
        <v>487</v>
      </c>
      <c r="C27" s="364"/>
      <c r="D27" s="364"/>
      <c r="E27" s="364"/>
      <c r="F27" s="364"/>
    </row>
    <row r="28" spans="1:39" ht="21" customHeight="1">
      <c r="A28" s="369" t="s">
        <v>488</v>
      </c>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row>
    <row r="29" spans="35:39" ht="21" customHeight="1">
      <c r="AI29" s="370" t="s">
        <v>449</v>
      </c>
      <c r="AJ29" s="370"/>
      <c r="AK29" s="370"/>
      <c r="AL29" s="370"/>
      <c r="AM29" s="370"/>
    </row>
    <row r="30" spans="2:40" ht="21" customHeight="1">
      <c r="B30" s="328" t="s">
        <v>423</v>
      </c>
      <c r="C30" s="328"/>
      <c r="D30" s="328"/>
      <c r="E30" s="328"/>
      <c r="F30" s="328"/>
      <c r="G30" s="328"/>
      <c r="H30" s="328"/>
      <c r="I30" s="328"/>
      <c r="J30" s="328" t="s">
        <v>455</v>
      </c>
      <c r="K30" s="328"/>
      <c r="L30" s="328"/>
      <c r="M30" s="328"/>
      <c r="N30" s="328"/>
      <c r="O30" s="328"/>
      <c r="P30" s="328"/>
      <c r="Q30" s="328"/>
      <c r="R30" s="328" t="s">
        <v>460</v>
      </c>
      <c r="S30" s="328"/>
      <c r="T30" s="328"/>
      <c r="U30" s="328"/>
      <c r="V30" s="328"/>
      <c r="W30" s="328"/>
      <c r="X30" s="328"/>
      <c r="Y30" s="328"/>
      <c r="Z30" s="328" t="s">
        <v>489</v>
      </c>
      <c r="AA30" s="328"/>
      <c r="AB30" s="328"/>
      <c r="AC30" s="328"/>
      <c r="AD30" s="328"/>
      <c r="AE30" s="328"/>
      <c r="AF30" s="328"/>
      <c r="AG30" s="328"/>
      <c r="AH30" s="328" t="s">
        <v>490</v>
      </c>
      <c r="AI30" s="328"/>
      <c r="AJ30" s="328"/>
      <c r="AK30" s="328"/>
      <c r="AL30" s="328"/>
      <c r="AM30" s="328"/>
      <c r="AN30" s="6"/>
    </row>
    <row r="31" spans="2:40" ht="21" customHeight="1">
      <c r="B31" s="328" t="s">
        <v>428</v>
      </c>
      <c r="C31" s="328"/>
      <c r="D31" s="328"/>
      <c r="E31" s="328"/>
      <c r="F31" s="328"/>
      <c r="G31" s="328"/>
      <c r="H31" s="328"/>
      <c r="I31" s="328"/>
      <c r="J31" s="367" t="s">
        <v>491</v>
      </c>
      <c r="K31" s="367"/>
      <c r="L31" s="367"/>
      <c r="M31" s="367"/>
      <c r="N31" s="367"/>
      <c r="O31" s="367"/>
      <c r="P31" s="367"/>
      <c r="Q31" s="367"/>
      <c r="R31" s="367" t="s">
        <v>492</v>
      </c>
      <c r="S31" s="367"/>
      <c r="T31" s="367"/>
      <c r="U31" s="367"/>
      <c r="V31" s="367"/>
      <c r="W31" s="367"/>
      <c r="X31" s="367"/>
      <c r="Y31" s="367"/>
      <c r="Z31" s="367" t="s">
        <v>493</v>
      </c>
      <c r="AA31" s="367"/>
      <c r="AB31" s="367"/>
      <c r="AC31" s="367"/>
      <c r="AD31" s="367"/>
      <c r="AE31" s="367"/>
      <c r="AF31" s="367"/>
      <c r="AG31" s="367"/>
      <c r="AH31" s="367" t="s">
        <v>494</v>
      </c>
      <c r="AI31" s="367"/>
      <c r="AJ31" s="367"/>
      <c r="AK31" s="367"/>
      <c r="AL31" s="367"/>
      <c r="AM31" s="367"/>
      <c r="AN31" s="6"/>
    </row>
    <row r="32" spans="2:40" ht="21" customHeight="1">
      <c r="B32" s="328" t="s">
        <v>433</v>
      </c>
      <c r="C32" s="328"/>
      <c r="D32" s="328"/>
      <c r="E32" s="328"/>
      <c r="F32" s="328"/>
      <c r="G32" s="328"/>
      <c r="H32" s="328"/>
      <c r="I32" s="328"/>
      <c r="J32" s="367" t="s">
        <v>495</v>
      </c>
      <c r="K32" s="367"/>
      <c r="L32" s="367"/>
      <c r="M32" s="367"/>
      <c r="N32" s="367"/>
      <c r="O32" s="367"/>
      <c r="P32" s="367"/>
      <c r="Q32" s="367"/>
      <c r="R32" s="367" t="s">
        <v>496</v>
      </c>
      <c r="S32" s="367"/>
      <c r="T32" s="367"/>
      <c r="U32" s="367"/>
      <c r="V32" s="367"/>
      <c r="W32" s="367"/>
      <c r="X32" s="367"/>
      <c r="Y32" s="367"/>
      <c r="Z32" s="367" t="s">
        <v>497</v>
      </c>
      <c r="AA32" s="367"/>
      <c r="AB32" s="367"/>
      <c r="AC32" s="367"/>
      <c r="AD32" s="367"/>
      <c r="AE32" s="367"/>
      <c r="AF32" s="367"/>
      <c r="AG32" s="367"/>
      <c r="AH32" s="367" t="s">
        <v>498</v>
      </c>
      <c r="AI32" s="367"/>
      <c r="AJ32" s="367"/>
      <c r="AK32" s="367"/>
      <c r="AL32" s="367"/>
      <c r="AM32" s="367"/>
      <c r="AN32" s="6"/>
    </row>
    <row r="33" spans="2:40" ht="21" customHeight="1">
      <c r="B33" s="328" t="s">
        <v>438</v>
      </c>
      <c r="C33" s="328"/>
      <c r="D33" s="328"/>
      <c r="E33" s="328"/>
      <c r="F33" s="328"/>
      <c r="G33" s="328"/>
      <c r="H33" s="328"/>
      <c r="I33" s="328"/>
      <c r="J33" s="367" t="s">
        <v>499</v>
      </c>
      <c r="K33" s="367"/>
      <c r="L33" s="367"/>
      <c r="M33" s="367"/>
      <c r="N33" s="367"/>
      <c r="O33" s="367"/>
      <c r="P33" s="367"/>
      <c r="Q33" s="367"/>
      <c r="R33" s="367" t="s">
        <v>500</v>
      </c>
      <c r="S33" s="367"/>
      <c r="T33" s="367"/>
      <c r="U33" s="367"/>
      <c r="V33" s="367"/>
      <c r="W33" s="367"/>
      <c r="X33" s="367"/>
      <c r="Y33" s="367"/>
      <c r="Z33" s="367" t="s">
        <v>501</v>
      </c>
      <c r="AA33" s="367"/>
      <c r="AB33" s="367"/>
      <c r="AC33" s="367"/>
      <c r="AD33" s="367"/>
      <c r="AE33" s="367"/>
      <c r="AF33" s="367"/>
      <c r="AG33" s="367"/>
      <c r="AH33" s="367" t="s">
        <v>502</v>
      </c>
      <c r="AI33" s="367"/>
      <c r="AJ33" s="367"/>
      <c r="AK33" s="367"/>
      <c r="AL33" s="367"/>
      <c r="AM33" s="367"/>
      <c r="AN33" s="6"/>
    </row>
    <row r="34" spans="2:40" ht="21" customHeight="1">
      <c r="B34" s="328" t="s">
        <v>503</v>
      </c>
      <c r="C34" s="328"/>
      <c r="D34" s="328"/>
      <c r="E34" s="328"/>
      <c r="F34" s="328"/>
      <c r="G34" s="328"/>
      <c r="H34" s="328"/>
      <c r="I34" s="328"/>
      <c r="J34" s="367" t="s">
        <v>504</v>
      </c>
      <c r="K34" s="367"/>
      <c r="L34" s="367"/>
      <c r="M34" s="367"/>
      <c r="N34" s="367"/>
      <c r="O34" s="367"/>
      <c r="P34" s="367"/>
      <c r="Q34" s="367"/>
      <c r="R34" s="367" t="s">
        <v>505</v>
      </c>
      <c r="S34" s="367"/>
      <c r="T34" s="367"/>
      <c r="U34" s="367"/>
      <c r="V34" s="367"/>
      <c r="W34" s="367"/>
      <c r="X34" s="367"/>
      <c r="Y34" s="367"/>
      <c r="Z34" s="367" t="s">
        <v>506</v>
      </c>
      <c r="AA34" s="367"/>
      <c r="AB34" s="367"/>
      <c r="AC34" s="367"/>
      <c r="AD34" s="367"/>
      <c r="AE34" s="367"/>
      <c r="AF34" s="367"/>
      <c r="AG34" s="367"/>
      <c r="AH34" s="367" t="s">
        <v>317</v>
      </c>
      <c r="AI34" s="367"/>
      <c r="AJ34" s="367"/>
      <c r="AK34" s="367"/>
      <c r="AL34" s="367"/>
      <c r="AM34" s="367"/>
      <c r="AN34" s="6"/>
    </row>
    <row r="35" spans="2:40" ht="21" customHeight="1">
      <c r="B35" s="328" t="s">
        <v>507</v>
      </c>
      <c r="C35" s="328"/>
      <c r="D35" s="328"/>
      <c r="E35" s="328"/>
      <c r="F35" s="328"/>
      <c r="G35" s="328"/>
      <c r="H35" s="328"/>
      <c r="I35" s="328"/>
      <c r="J35" s="367" t="s">
        <v>373</v>
      </c>
      <c r="K35" s="367"/>
      <c r="L35" s="367"/>
      <c r="M35" s="367"/>
      <c r="N35" s="367"/>
      <c r="O35" s="367"/>
      <c r="P35" s="367"/>
      <c r="Q35" s="367"/>
      <c r="R35" s="367" t="s">
        <v>508</v>
      </c>
      <c r="S35" s="367"/>
      <c r="T35" s="367"/>
      <c r="U35" s="367"/>
      <c r="V35" s="367"/>
      <c r="W35" s="367"/>
      <c r="X35" s="367"/>
      <c r="Y35" s="367"/>
      <c r="Z35" s="367" t="s">
        <v>316</v>
      </c>
      <c r="AA35" s="367"/>
      <c r="AB35" s="367"/>
      <c r="AC35" s="367"/>
      <c r="AD35" s="367"/>
      <c r="AE35" s="367"/>
      <c r="AF35" s="367"/>
      <c r="AG35" s="367"/>
      <c r="AH35" s="367" t="s">
        <v>317</v>
      </c>
      <c r="AI35" s="367"/>
      <c r="AJ35" s="367"/>
      <c r="AK35" s="367"/>
      <c r="AL35" s="367"/>
      <c r="AM35" s="367"/>
      <c r="AN35" s="6"/>
    </row>
    <row r="36" spans="2:40" ht="21" customHeight="1">
      <c r="B36" s="328" t="s">
        <v>509</v>
      </c>
      <c r="C36" s="328"/>
      <c r="D36" s="328"/>
      <c r="E36" s="328"/>
      <c r="F36" s="328"/>
      <c r="G36" s="328"/>
      <c r="H36" s="328"/>
      <c r="I36" s="328"/>
      <c r="J36" s="367" t="s">
        <v>510</v>
      </c>
      <c r="K36" s="367"/>
      <c r="L36" s="367"/>
      <c r="M36" s="367"/>
      <c r="N36" s="367"/>
      <c r="O36" s="367"/>
      <c r="P36" s="367"/>
      <c r="Q36" s="367"/>
      <c r="R36" s="367" t="s">
        <v>511</v>
      </c>
      <c r="S36" s="367"/>
      <c r="T36" s="367"/>
      <c r="U36" s="367"/>
      <c r="V36" s="367"/>
      <c r="W36" s="367"/>
      <c r="X36" s="367"/>
      <c r="Y36" s="367"/>
      <c r="Z36" s="367" t="s">
        <v>512</v>
      </c>
      <c r="AA36" s="367"/>
      <c r="AB36" s="367"/>
      <c r="AC36" s="367"/>
      <c r="AD36" s="367"/>
      <c r="AE36" s="367"/>
      <c r="AF36" s="367"/>
      <c r="AG36" s="367"/>
      <c r="AH36" s="367"/>
      <c r="AI36" s="367"/>
      <c r="AJ36" s="367"/>
      <c r="AK36" s="367"/>
      <c r="AL36" s="367"/>
      <c r="AM36" s="367"/>
      <c r="AN36" s="6"/>
    </row>
    <row r="37" spans="2:40" ht="21" customHeight="1">
      <c r="B37" s="328" t="s">
        <v>513</v>
      </c>
      <c r="C37" s="328"/>
      <c r="D37" s="328"/>
      <c r="E37" s="328"/>
      <c r="F37" s="328"/>
      <c r="G37" s="328"/>
      <c r="H37" s="328"/>
      <c r="I37" s="328"/>
      <c r="J37" s="367" t="s">
        <v>514</v>
      </c>
      <c r="K37" s="367"/>
      <c r="L37" s="367"/>
      <c r="M37" s="367"/>
      <c r="N37" s="367"/>
      <c r="O37" s="367"/>
      <c r="P37" s="367"/>
      <c r="Q37" s="367"/>
      <c r="R37" s="367" t="s">
        <v>515</v>
      </c>
      <c r="S37" s="367"/>
      <c r="T37" s="367"/>
      <c r="U37" s="367"/>
      <c r="V37" s="367"/>
      <c r="W37" s="367"/>
      <c r="X37" s="367"/>
      <c r="Y37" s="367"/>
      <c r="Z37" s="367" t="s">
        <v>317</v>
      </c>
      <c r="AA37" s="367"/>
      <c r="AB37" s="367"/>
      <c r="AC37" s="367"/>
      <c r="AD37" s="367"/>
      <c r="AE37" s="367"/>
      <c r="AF37" s="367"/>
      <c r="AG37" s="367"/>
      <c r="AH37" s="367"/>
      <c r="AI37" s="367"/>
      <c r="AJ37" s="367"/>
      <c r="AK37" s="367"/>
      <c r="AL37" s="367"/>
      <c r="AM37" s="367"/>
      <c r="AN37" s="6"/>
    </row>
    <row r="38" spans="2:39" ht="21"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2:6" ht="21" customHeight="1">
      <c r="B39" s="364" t="s">
        <v>516</v>
      </c>
      <c r="C39" s="364"/>
      <c r="D39" s="364"/>
      <c r="E39" s="364"/>
      <c r="F39" s="364"/>
    </row>
    <row r="40" spans="1:39" ht="21" customHeight="1">
      <c r="A40" s="369" t="s">
        <v>517</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row>
    <row r="41" spans="35:39" ht="21" customHeight="1">
      <c r="AI41" s="370" t="s">
        <v>449</v>
      </c>
      <c r="AJ41" s="370"/>
      <c r="AK41" s="370"/>
      <c r="AL41" s="370"/>
      <c r="AM41" s="370"/>
    </row>
    <row r="42" spans="2:40" ht="21" customHeight="1">
      <c r="B42" s="328" t="s">
        <v>518</v>
      </c>
      <c r="C42" s="328"/>
      <c r="D42" s="328"/>
      <c r="E42" s="328"/>
      <c r="F42" s="328"/>
      <c r="G42" s="328"/>
      <c r="H42" s="328"/>
      <c r="I42" s="328"/>
      <c r="J42" s="328" t="s">
        <v>519</v>
      </c>
      <c r="K42" s="328"/>
      <c r="L42" s="328"/>
      <c r="M42" s="328"/>
      <c r="N42" s="328"/>
      <c r="O42" s="328"/>
      <c r="P42" s="328"/>
      <c r="Q42" s="328"/>
      <c r="R42" s="328"/>
      <c r="S42" s="328"/>
      <c r="T42" s="328"/>
      <c r="U42" s="328"/>
      <c r="V42" s="328"/>
      <c r="W42" s="328"/>
      <c r="X42" s="328" t="s">
        <v>455</v>
      </c>
      <c r="Y42" s="328"/>
      <c r="Z42" s="328"/>
      <c r="AA42" s="328"/>
      <c r="AB42" s="328"/>
      <c r="AC42" s="328"/>
      <c r="AD42" s="328"/>
      <c r="AE42" s="328"/>
      <c r="AF42" s="328" t="s">
        <v>460</v>
      </c>
      <c r="AG42" s="328"/>
      <c r="AH42" s="328"/>
      <c r="AI42" s="328"/>
      <c r="AJ42" s="328"/>
      <c r="AK42" s="328"/>
      <c r="AL42" s="328"/>
      <c r="AM42" s="328"/>
      <c r="AN42" s="6"/>
    </row>
    <row r="43" spans="2:40" ht="21" customHeight="1">
      <c r="B43" s="328" t="s">
        <v>428</v>
      </c>
      <c r="C43" s="328"/>
      <c r="D43" s="328"/>
      <c r="E43" s="328"/>
      <c r="F43" s="328"/>
      <c r="G43" s="328"/>
      <c r="H43" s="328"/>
      <c r="I43" s="328"/>
      <c r="J43" s="328" t="s">
        <v>520</v>
      </c>
      <c r="K43" s="328"/>
      <c r="L43" s="328"/>
      <c r="M43" s="328"/>
      <c r="N43" s="328"/>
      <c r="O43" s="328"/>
      <c r="P43" s="328"/>
      <c r="Q43" s="328"/>
      <c r="R43" s="328"/>
      <c r="S43" s="328"/>
      <c r="T43" s="328"/>
      <c r="U43" s="328"/>
      <c r="V43" s="328"/>
      <c r="W43" s="328"/>
      <c r="X43" s="367" t="s">
        <v>521</v>
      </c>
      <c r="Y43" s="367"/>
      <c r="Z43" s="367"/>
      <c r="AA43" s="367"/>
      <c r="AB43" s="367"/>
      <c r="AC43" s="367"/>
      <c r="AD43" s="367"/>
      <c r="AE43" s="367"/>
      <c r="AF43" s="367" t="s">
        <v>522</v>
      </c>
      <c r="AG43" s="367"/>
      <c r="AH43" s="367"/>
      <c r="AI43" s="367"/>
      <c r="AJ43" s="367"/>
      <c r="AK43" s="367"/>
      <c r="AL43" s="367"/>
      <c r="AM43" s="367"/>
      <c r="AN43" s="6"/>
    </row>
    <row r="44" spans="2:40" ht="21" customHeight="1">
      <c r="B44" s="328" t="s">
        <v>433</v>
      </c>
      <c r="C44" s="328"/>
      <c r="D44" s="328"/>
      <c r="E44" s="328"/>
      <c r="F44" s="328"/>
      <c r="G44" s="328"/>
      <c r="H44" s="328"/>
      <c r="I44" s="328"/>
      <c r="J44" s="328" t="s">
        <v>523</v>
      </c>
      <c r="K44" s="328"/>
      <c r="L44" s="328"/>
      <c r="M44" s="328"/>
      <c r="N44" s="328"/>
      <c r="O44" s="328"/>
      <c r="P44" s="328"/>
      <c r="Q44" s="328"/>
      <c r="R44" s="328"/>
      <c r="S44" s="328"/>
      <c r="T44" s="328"/>
      <c r="U44" s="328"/>
      <c r="V44" s="328"/>
      <c r="W44" s="328"/>
      <c r="X44" s="367" t="s">
        <v>524</v>
      </c>
      <c r="Y44" s="367"/>
      <c r="Z44" s="367"/>
      <c r="AA44" s="367"/>
      <c r="AB44" s="367"/>
      <c r="AC44" s="367"/>
      <c r="AD44" s="367"/>
      <c r="AE44" s="367"/>
      <c r="AF44" s="367" t="s">
        <v>525</v>
      </c>
      <c r="AG44" s="367"/>
      <c r="AH44" s="367"/>
      <c r="AI44" s="367"/>
      <c r="AJ44" s="367"/>
      <c r="AK44" s="367"/>
      <c r="AL44" s="367"/>
      <c r="AM44" s="367"/>
      <c r="AN44" s="6"/>
    </row>
    <row r="45" spans="2:40" ht="21" customHeight="1">
      <c r="B45" s="328" t="s">
        <v>438</v>
      </c>
      <c r="C45" s="328"/>
      <c r="D45" s="328"/>
      <c r="E45" s="328"/>
      <c r="F45" s="328"/>
      <c r="G45" s="328"/>
      <c r="H45" s="328"/>
      <c r="I45" s="328"/>
      <c r="J45" s="328" t="s">
        <v>526</v>
      </c>
      <c r="K45" s="328"/>
      <c r="L45" s="328"/>
      <c r="M45" s="328"/>
      <c r="N45" s="328"/>
      <c r="O45" s="328"/>
      <c r="P45" s="328"/>
      <c r="Q45" s="328"/>
      <c r="R45" s="328"/>
      <c r="S45" s="328"/>
      <c r="T45" s="328"/>
      <c r="U45" s="328"/>
      <c r="V45" s="328"/>
      <c r="W45" s="328"/>
      <c r="X45" s="367" t="s">
        <v>527</v>
      </c>
      <c r="Y45" s="367"/>
      <c r="Z45" s="367"/>
      <c r="AA45" s="367"/>
      <c r="AB45" s="367"/>
      <c r="AC45" s="367"/>
      <c r="AD45" s="367"/>
      <c r="AE45" s="367"/>
      <c r="AF45" s="367" t="s">
        <v>528</v>
      </c>
      <c r="AG45" s="367"/>
      <c r="AH45" s="367"/>
      <c r="AI45" s="367"/>
      <c r="AJ45" s="367"/>
      <c r="AK45" s="367"/>
      <c r="AL45" s="367"/>
      <c r="AM45" s="367"/>
      <c r="AN45" s="6"/>
    </row>
    <row r="46" spans="2:39" ht="21"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sheetData>
  <sheetProtection/>
  <mergeCells count="167">
    <mergeCell ref="B45:I45"/>
    <mergeCell ref="J45:W45"/>
    <mergeCell ref="X45:AE45"/>
    <mergeCell ref="AF45:AM45"/>
    <mergeCell ref="B43:I43"/>
    <mergeCell ref="J43:W43"/>
    <mergeCell ref="X43:AE43"/>
    <mergeCell ref="AF43:AM43"/>
    <mergeCell ref="B44:I44"/>
    <mergeCell ref="J44:W44"/>
    <mergeCell ref="X44:AE44"/>
    <mergeCell ref="AF44:AM44"/>
    <mergeCell ref="A40:AM40"/>
    <mergeCell ref="AI41:AM41"/>
    <mergeCell ref="B42:I42"/>
    <mergeCell ref="J42:W42"/>
    <mergeCell ref="X42:AE42"/>
    <mergeCell ref="AF42:AM42"/>
    <mergeCell ref="B37:I37"/>
    <mergeCell ref="J37:Q37"/>
    <mergeCell ref="R37:Y37"/>
    <mergeCell ref="Z37:AG37"/>
    <mergeCell ref="AH37:AM37"/>
    <mergeCell ref="B39:F39"/>
    <mergeCell ref="B35:I35"/>
    <mergeCell ref="J35:Q35"/>
    <mergeCell ref="R35:Y35"/>
    <mergeCell ref="Z35:AG35"/>
    <mergeCell ref="AH35:AM35"/>
    <mergeCell ref="B36:I36"/>
    <mergeCell ref="J36:Q36"/>
    <mergeCell ref="R36:Y36"/>
    <mergeCell ref="Z36:AG36"/>
    <mergeCell ref="AH36:AM36"/>
    <mergeCell ref="B33:I33"/>
    <mergeCell ref="J33:Q33"/>
    <mergeCell ref="R33:Y33"/>
    <mergeCell ref="Z33:AG33"/>
    <mergeCell ref="AH33:AM33"/>
    <mergeCell ref="B34:I34"/>
    <mergeCell ref="J34:Q34"/>
    <mergeCell ref="R34:Y34"/>
    <mergeCell ref="Z34:AG34"/>
    <mergeCell ref="AH34:AM34"/>
    <mergeCell ref="B31:I31"/>
    <mergeCell ref="J31:Q31"/>
    <mergeCell ref="R31:Y31"/>
    <mergeCell ref="Z31:AG31"/>
    <mergeCell ref="AH31:AM31"/>
    <mergeCell ref="B32:I32"/>
    <mergeCell ref="J32:Q32"/>
    <mergeCell ref="R32:Y32"/>
    <mergeCell ref="Z32:AG32"/>
    <mergeCell ref="AH32:AM32"/>
    <mergeCell ref="AI24:AM25"/>
    <mergeCell ref="B27:F27"/>
    <mergeCell ref="A28:AM28"/>
    <mergeCell ref="AI29:AM29"/>
    <mergeCell ref="B30:I30"/>
    <mergeCell ref="J30:Q30"/>
    <mergeCell ref="R30:Y30"/>
    <mergeCell ref="Z30:AG30"/>
    <mergeCell ref="AH30:AM30"/>
    <mergeCell ref="Y24:AC24"/>
    <mergeCell ref="AD24:AH24"/>
    <mergeCell ref="E25:I25"/>
    <mergeCell ref="J25:N25"/>
    <mergeCell ref="O25:S25"/>
    <mergeCell ref="T25:X25"/>
    <mergeCell ref="Y25:AC25"/>
    <mergeCell ref="AD25:AH25"/>
    <mergeCell ref="O23:S23"/>
    <mergeCell ref="T23:X23"/>
    <mergeCell ref="Y23:AC23"/>
    <mergeCell ref="AD23:AH23"/>
    <mergeCell ref="AI22:AM23"/>
    <mergeCell ref="B24:D25"/>
    <mergeCell ref="E24:I24"/>
    <mergeCell ref="J24:N24"/>
    <mergeCell ref="O24:S24"/>
    <mergeCell ref="T24:X24"/>
    <mergeCell ref="AI20:AM21"/>
    <mergeCell ref="B22:D23"/>
    <mergeCell ref="E22:I22"/>
    <mergeCell ref="J22:N22"/>
    <mergeCell ref="O22:S22"/>
    <mergeCell ref="T22:X22"/>
    <mergeCell ref="Y22:AC22"/>
    <mergeCell ref="AD22:AH22"/>
    <mergeCell ref="E23:I23"/>
    <mergeCell ref="J23:N23"/>
    <mergeCell ref="Y20:AC20"/>
    <mergeCell ref="AD20:AH20"/>
    <mergeCell ref="E21:I21"/>
    <mergeCell ref="J21:N21"/>
    <mergeCell ref="O21:S21"/>
    <mergeCell ref="T21:X21"/>
    <mergeCell ref="Y21:AC21"/>
    <mergeCell ref="AD21:AH21"/>
    <mergeCell ref="O19:S19"/>
    <mergeCell ref="T19:X19"/>
    <mergeCell ref="Y19:AC19"/>
    <mergeCell ref="AD19:AH19"/>
    <mergeCell ref="AI18:AM19"/>
    <mergeCell ref="B20:D21"/>
    <mergeCell ref="E20:I20"/>
    <mergeCell ref="J20:N20"/>
    <mergeCell ref="O20:S20"/>
    <mergeCell ref="T20:X20"/>
    <mergeCell ref="AI16:AM17"/>
    <mergeCell ref="B18:D19"/>
    <mergeCell ref="E18:I18"/>
    <mergeCell ref="J18:N18"/>
    <mergeCell ref="O18:S18"/>
    <mergeCell ref="T18:X18"/>
    <mergeCell ref="Y18:AC18"/>
    <mergeCell ref="AD18:AH18"/>
    <mergeCell ref="E19:I19"/>
    <mergeCell ref="J19:N19"/>
    <mergeCell ref="E17:I17"/>
    <mergeCell ref="J17:N17"/>
    <mergeCell ref="O17:S17"/>
    <mergeCell ref="T17:X17"/>
    <mergeCell ref="Y17:AC17"/>
    <mergeCell ref="AD17:AH17"/>
    <mergeCell ref="B13:F13"/>
    <mergeCell ref="A14:AM14"/>
    <mergeCell ref="AI15:AM15"/>
    <mergeCell ref="B16:D17"/>
    <mergeCell ref="E16:I16"/>
    <mergeCell ref="J16:N16"/>
    <mergeCell ref="O16:S16"/>
    <mergeCell ref="T16:X16"/>
    <mergeCell ref="Y16:AC16"/>
    <mergeCell ref="AD16:AH16"/>
    <mergeCell ref="B10:I10"/>
    <mergeCell ref="J10:P10"/>
    <mergeCell ref="Q10:W10"/>
    <mergeCell ref="X10:AE10"/>
    <mergeCell ref="AF10:AM10"/>
    <mergeCell ref="B11:I11"/>
    <mergeCell ref="J11:P11"/>
    <mergeCell ref="Q11:W11"/>
    <mergeCell ref="X11:AE11"/>
    <mergeCell ref="AF11:AM11"/>
    <mergeCell ref="B8:I8"/>
    <mergeCell ref="J8:P8"/>
    <mergeCell ref="Q8:W8"/>
    <mergeCell ref="X8:AE8"/>
    <mergeCell ref="AF8:AM8"/>
    <mergeCell ref="B9:I9"/>
    <mergeCell ref="J9:P9"/>
    <mergeCell ref="Q9:W9"/>
    <mergeCell ref="X9:AE9"/>
    <mergeCell ref="AF9:AM9"/>
    <mergeCell ref="A5:AM5"/>
    <mergeCell ref="B7:I7"/>
    <mergeCell ref="J7:P7"/>
    <mergeCell ref="Q7:W7"/>
    <mergeCell ref="X7:AE7"/>
    <mergeCell ref="AF7:AM7"/>
    <mergeCell ref="Z1:AJ1"/>
    <mergeCell ref="U2:Y2"/>
    <mergeCell ref="Z2:AM2"/>
    <mergeCell ref="U3:Y3"/>
    <mergeCell ref="Z3:AM3"/>
    <mergeCell ref="B4:G4"/>
  </mergeCells>
  <printOptions/>
  <pageMargins left="0.7916666666666666" right="0" top="0.3888888888888889" bottom="0.3888888888888889" header="0" footer="0"/>
  <pageSetup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A1:AA91"/>
  <sheetViews>
    <sheetView showGridLines="0" zoomScalePageLayoutView="0" workbookViewId="0" topLeftCell="A1">
      <selection activeCell="G16" sqref="G16"/>
    </sheetView>
  </sheetViews>
  <sheetFormatPr defaultColWidth="9.140625" defaultRowHeight="12.75"/>
  <cols>
    <col min="1" max="1" width="7.57421875" style="162" customWidth="1"/>
    <col min="2" max="11" width="6.421875" style="162" customWidth="1"/>
    <col min="12" max="12" width="7.28125" style="162" customWidth="1"/>
    <col min="13" max="13" width="6.421875" style="162" customWidth="1"/>
    <col min="14" max="14" width="7.57421875" style="162" customWidth="1"/>
    <col min="15" max="24" width="6.421875" style="162" customWidth="1"/>
    <col min="25" max="25" width="7.140625" style="162" customWidth="1"/>
    <col min="26" max="35" width="6.421875" style="162" customWidth="1"/>
    <col min="36" max="16384" width="9.140625" style="162" customWidth="1"/>
  </cols>
  <sheetData>
    <row r="1" spans="1:25" s="32" customFormat="1" ht="13.5">
      <c r="A1" s="137" t="s">
        <v>724</v>
      </c>
      <c r="B1" s="138"/>
      <c r="C1" s="138"/>
      <c r="D1" s="138"/>
      <c r="E1" s="138"/>
      <c r="F1" s="158"/>
      <c r="G1" s="158"/>
      <c r="H1" s="158"/>
      <c r="I1" s="158"/>
      <c r="J1" s="158"/>
      <c r="K1" s="158"/>
      <c r="L1" s="158"/>
      <c r="M1" s="158"/>
      <c r="N1" s="158"/>
      <c r="O1" s="158"/>
      <c r="P1" s="158"/>
      <c r="Q1" s="158"/>
      <c r="R1" s="158"/>
      <c r="S1" s="158"/>
      <c r="T1" s="158"/>
      <c r="U1" s="158"/>
      <c r="V1" s="158"/>
      <c r="W1" s="158"/>
      <c r="X1" s="158"/>
      <c r="Y1" s="159"/>
    </row>
    <row r="2" spans="1:25" s="32" customFormat="1" ht="13.5">
      <c r="A2" s="141" t="s">
        <v>688</v>
      </c>
      <c r="B2" s="142"/>
      <c r="C2" s="142"/>
      <c r="D2" s="142"/>
      <c r="E2" s="142"/>
      <c r="F2" s="160"/>
      <c r="G2" s="160"/>
      <c r="H2" s="160"/>
      <c r="I2" s="160"/>
      <c r="J2" s="160"/>
      <c r="K2" s="160"/>
      <c r="L2" s="160"/>
      <c r="M2" s="160"/>
      <c r="N2" s="160"/>
      <c r="O2" s="160"/>
      <c r="P2" s="160"/>
      <c r="Q2" s="160"/>
      <c r="R2" s="160"/>
      <c r="S2" s="160"/>
      <c r="T2" s="160"/>
      <c r="U2" s="160"/>
      <c r="V2" s="160"/>
      <c r="W2" s="160"/>
      <c r="X2" s="160"/>
      <c r="Y2" s="161"/>
    </row>
    <row r="3" ht="12" customHeight="1">
      <c r="L3" s="162" t="s">
        <v>725</v>
      </c>
    </row>
    <row r="4" spans="1:25" ht="12" customHeight="1">
      <c r="A4" s="163"/>
      <c r="B4" s="164"/>
      <c r="C4" s="164"/>
      <c r="D4" s="164"/>
      <c r="E4" s="164"/>
      <c r="F4" s="164" t="s">
        <v>726</v>
      </c>
      <c r="G4" s="164"/>
      <c r="H4" s="164"/>
      <c r="I4" s="164"/>
      <c r="J4" s="164"/>
      <c r="K4" s="164"/>
      <c r="L4" s="164"/>
      <c r="M4" s="165"/>
      <c r="N4" s="164"/>
      <c r="O4" s="164"/>
      <c r="P4" s="164"/>
      <c r="Q4" s="164"/>
      <c r="R4" s="164"/>
      <c r="S4" s="164" t="s">
        <v>727</v>
      </c>
      <c r="T4" s="164"/>
      <c r="U4" s="164"/>
      <c r="V4" s="164"/>
      <c r="W4" s="164"/>
      <c r="X4" s="164"/>
      <c r="Y4" s="166"/>
    </row>
    <row r="5" spans="1:27" ht="12" customHeight="1">
      <c r="A5" s="167" t="s">
        <v>728</v>
      </c>
      <c r="B5" s="168"/>
      <c r="C5" s="168"/>
      <c r="D5" s="168"/>
      <c r="E5" s="168"/>
      <c r="F5" s="168"/>
      <c r="G5" s="168"/>
      <c r="H5" s="168"/>
      <c r="I5" s="169"/>
      <c r="J5" s="169"/>
      <c r="K5" s="168"/>
      <c r="L5" s="168"/>
      <c r="M5" s="170"/>
      <c r="N5" s="167" t="s">
        <v>728</v>
      </c>
      <c r="O5" s="168"/>
      <c r="P5" s="168"/>
      <c r="Q5" s="168"/>
      <c r="R5" s="168"/>
      <c r="S5" s="168"/>
      <c r="T5" s="168"/>
      <c r="U5" s="168"/>
      <c r="V5" s="168"/>
      <c r="W5" s="168"/>
      <c r="X5" s="168"/>
      <c r="Y5" s="171"/>
      <c r="AA5" s="162" t="s">
        <v>729</v>
      </c>
    </row>
    <row r="6" spans="1:25" ht="12" customHeight="1">
      <c r="A6" s="167" t="s">
        <v>730</v>
      </c>
      <c r="B6" s="168"/>
      <c r="C6" s="168"/>
      <c r="D6" s="168"/>
      <c r="E6" s="168"/>
      <c r="F6" s="168"/>
      <c r="G6" s="168"/>
      <c r="H6" s="168"/>
      <c r="I6" s="168"/>
      <c r="J6" s="168"/>
      <c r="K6" s="168"/>
      <c r="L6" s="168"/>
      <c r="M6" s="172" t="s">
        <v>731</v>
      </c>
      <c r="N6" s="167" t="s">
        <v>730</v>
      </c>
      <c r="O6" s="168"/>
      <c r="P6" s="168"/>
      <c r="Q6" s="168"/>
      <c r="R6" s="168"/>
      <c r="S6" s="168"/>
      <c r="T6" s="168"/>
      <c r="U6" s="168"/>
      <c r="V6" s="168"/>
      <c r="W6" s="168"/>
      <c r="X6" s="168"/>
      <c r="Y6" s="171"/>
    </row>
    <row r="7" spans="1:27" ht="12" customHeight="1">
      <c r="A7" s="167" t="s">
        <v>732</v>
      </c>
      <c r="B7" s="168"/>
      <c r="C7" s="168"/>
      <c r="D7" s="168"/>
      <c r="E7" s="168"/>
      <c r="F7" s="168"/>
      <c r="G7" s="168"/>
      <c r="H7" s="168"/>
      <c r="I7" s="168"/>
      <c r="J7" s="168"/>
      <c r="K7" s="168"/>
      <c r="L7" s="168"/>
      <c r="M7" s="170"/>
      <c r="N7" s="167" t="s">
        <v>732</v>
      </c>
      <c r="O7" s="168"/>
      <c r="P7" s="168"/>
      <c r="Q7" s="168"/>
      <c r="R7" s="168"/>
      <c r="S7" s="168"/>
      <c r="T7" s="168"/>
      <c r="U7" s="168"/>
      <c r="V7" s="168"/>
      <c r="W7" s="168"/>
      <c r="X7" s="168"/>
      <c r="Y7" s="171"/>
      <c r="AA7" s="168" t="s">
        <v>733</v>
      </c>
    </row>
    <row r="8" spans="1:27" ht="12" customHeight="1">
      <c r="A8" s="167" t="s">
        <v>734</v>
      </c>
      <c r="B8" s="168"/>
      <c r="C8" s="168"/>
      <c r="D8" s="168"/>
      <c r="E8" s="168"/>
      <c r="F8" s="168"/>
      <c r="G8" s="168"/>
      <c r="H8" s="168"/>
      <c r="I8" s="168"/>
      <c r="J8" s="168"/>
      <c r="K8" s="168"/>
      <c r="L8" s="168"/>
      <c r="M8" s="170"/>
      <c r="N8" s="167" t="s">
        <v>734</v>
      </c>
      <c r="O8" s="168"/>
      <c r="P8" s="168"/>
      <c r="Q8" s="168"/>
      <c r="R8" s="168"/>
      <c r="S8" s="168"/>
      <c r="T8" s="168"/>
      <c r="U8" s="168"/>
      <c r="V8" s="168"/>
      <c r="W8" s="168"/>
      <c r="X8" s="168"/>
      <c r="Y8" s="171"/>
      <c r="AA8" s="168" t="s">
        <v>735</v>
      </c>
    </row>
    <row r="9" spans="1:27" ht="12" customHeight="1">
      <c r="A9" s="167" t="s">
        <v>736</v>
      </c>
      <c r="B9" s="168"/>
      <c r="C9" s="168"/>
      <c r="D9" s="168"/>
      <c r="E9" s="168"/>
      <c r="F9" s="168"/>
      <c r="G9" s="168"/>
      <c r="H9" s="168"/>
      <c r="I9" s="168"/>
      <c r="J9" s="168"/>
      <c r="K9" s="168"/>
      <c r="L9" s="168"/>
      <c r="M9" s="170"/>
      <c r="N9" s="167" t="s">
        <v>736</v>
      </c>
      <c r="O9" s="168"/>
      <c r="P9" s="168"/>
      <c r="Q9" s="168"/>
      <c r="R9" s="168"/>
      <c r="S9" s="168"/>
      <c r="T9" s="168"/>
      <c r="U9" s="168"/>
      <c r="V9" s="168"/>
      <c r="W9" s="168"/>
      <c r="X9" s="168"/>
      <c r="Y9" s="171"/>
      <c r="AA9" s="168" t="s">
        <v>737</v>
      </c>
    </row>
    <row r="10" spans="1:27" ht="12" customHeight="1">
      <c r="A10" s="167"/>
      <c r="B10" s="173">
        <f>'入力シート'!B20</f>
        <v>24120</v>
      </c>
      <c r="C10" s="168" t="s">
        <v>738</v>
      </c>
      <c r="D10" s="168"/>
      <c r="E10" s="168"/>
      <c r="F10" s="168"/>
      <c r="G10" s="168"/>
      <c r="H10" s="168"/>
      <c r="I10" s="168"/>
      <c r="J10" s="168"/>
      <c r="K10" s="168"/>
      <c r="L10" s="168"/>
      <c r="M10" s="170"/>
      <c r="N10" s="167" t="s">
        <v>739</v>
      </c>
      <c r="O10" s="373">
        <f>'入力シート'!B11</f>
        <v>80000</v>
      </c>
      <c r="P10" s="373"/>
      <c r="Q10" s="168" t="s">
        <v>738</v>
      </c>
      <c r="R10" s="168"/>
      <c r="S10" s="168"/>
      <c r="T10" s="168"/>
      <c r="U10" s="168"/>
      <c r="V10" s="168"/>
      <c r="W10" s="168"/>
      <c r="X10" s="168"/>
      <c r="Y10" s="171"/>
      <c r="AA10" s="168" t="s">
        <v>740</v>
      </c>
    </row>
    <row r="11" spans="1:27" ht="12" customHeight="1">
      <c r="A11" s="167" t="s">
        <v>741</v>
      </c>
      <c r="B11" s="168"/>
      <c r="C11" s="168"/>
      <c r="D11" s="168"/>
      <c r="E11" s="168"/>
      <c r="F11" s="168"/>
      <c r="G11" s="168"/>
      <c r="H11" s="168"/>
      <c r="I11" s="168"/>
      <c r="J11" s="168"/>
      <c r="K11" s="168"/>
      <c r="L11" s="168"/>
      <c r="M11" s="170"/>
      <c r="N11" s="167" t="s">
        <v>741</v>
      </c>
      <c r="O11" s="168"/>
      <c r="P11" s="168"/>
      <c r="Q11" s="168"/>
      <c r="R11" s="168"/>
      <c r="S11" s="168"/>
      <c r="T11" s="168"/>
      <c r="U11" s="168"/>
      <c r="V11" s="168"/>
      <c r="W11" s="168"/>
      <c r="X11" s="168"/>
      <c r="Y11" s="171"/>
      <c r="Z11" s="174"/>
      <c r="AA11" s="168" t="s">
        <v>742</v>
      </c>
    </row>
    <row r="12" spans="1:27" ht="12" customHeight="1">
      <c r="A12" s="167" t="s">
        <v>743</v>
      </c>
      <c r="B12" s="168"/>
      <c r="C12" s="168"/>
      <c r="D12" s="168"/>
      <c r="E12" s="168"/>
      <c r="F12" s="168"/>
      <c r="G12" s="168"/>
      <c r="H12" s="168"/>
      <c r="I12" s="168"/>
      <c r="J12" s="168"/>
      <c r="K12" s="168"/>
      <c r="L12" s="168"/>
      <c r="M12" s="170"/>
      <c r="N12" s="167" t="s">
        <v>744</v>
      </c>
      <c r="O12" s="168"/>
      <c r="P12" s="168"/>
      <c r="Q12" s="168"/>
      <c r="R12" s="168"/>
      <c r="S12" s="168"/>
      <c r="T12" s="168"/>
      <c r="U12" s="168"/>
      <c r="V12" s="168"/>
      <c r="W12" s="168"/>
      <c r="X12" s="168"/>
      <c r="Y12" s="171"/>
      <c r="AA12" s="168" t="s">
        <v>745</v>
      </c>
    </row>
    <row r="13" spans="1:27" ht="12" customHeight="1">
      <c r="A13" s="167" t="s">
        <v>746</v>
      </c>
      <c r="B13" s="168"/>
      <c r="C13" s="168"/>
      <c r="D13" s="168"/>
      <c r="E13" s="168"/>
      <c r="F13" s="168"/>
      <c r="G13" s="168"/>
      <c r="H13" s="168"/>
      <c r="I13" s="168"/>
      <c r="J13" s="168"/>
      <c r="K13" s="168"/>
      <c r="L13" s="168"/>
      <c r="M13" s="170"/>
      <c r="N13" s="167" t="s">
        <v>747</v>
      </c>
      <c r="O13" s="168"/>
      <c r="P13" s="168"/>
      <c r="Q13" s="168"/>
      <c r="R13" s="168"/>
      <c r="S13" s="168"/>
      <c r="T13" s="168"/>
      <c r="U13" s="168"/>
      <c r="V13" s="168"/>
      <c r="W13" s="168"/>
      <c r="X13" s="168"/>
      <c r="Y13" s="171"/>
      <c r="AA13" s="168" t="s">
        <v>748</v>
      </c>
    </row>
    <row r="14" spans="1:27" ht="12" customHeight="1">
      <c r="A14" s="167" t="s">
        <v>749</v>
      </c>
      <c r="B14" s="168"/>
      <c r="C14" s="168"/>
      <c r="D14" s="168"/>
      <c r="E14" s="168"/>
      <c r="F14" s="168"/>
      <c r="G14" s="168"/>
      <c r="H14" s="168"/>
      <c r="I14" s="168"/>
      <c r="J14" s="168"/>
      <c r="K14" s="168"/>
      <c r="L14" s="168"/>
      <c r="M14" s="170"/>
      <c r="N14" s="167" t="s">
        <v>749</v>
      </c>
      <c r="O14" s="168"/>
      <c r="P14" s="168"/>
      <c r="Q14" s="168"/>
      <c r="R14" s="168"/>
      <c r="S14" s="168"/>
      <c r="T14" s="168"/>
      <c r="U14" s="168"/>
      <c r="V14" s="168"/>
      <c r="W14" s="168"/>
      <c r="X14" s="168"/>
      <c r="Y14" s="171"/>
      <c r="AA14" s="168" t="s">
        <v>750</v>
      </c>
    </row>
    <row r="15" spans="1:27" ht="12" customHeight="1">
      <c r="A15" s="175" t="s">
        <v>751</v>
      </c>
      <c r="B15" s="373">
        <f>'入力シート'!C20</f>
        <v>38590</v>
      </c>
      <c r="C15" s="373"/>
      <c r="D15" s="168" t="s">
        <v>752</v>
      </c>
      <c r="E15" s="168"/>
      <c r="F15" s="168"/>
      <c r="G15" s="373">
        <f>'入力シート'!C20</f>
        <v>38590</v>
      </c>
      <c r="H15" s="373"/>
      <c r="I15" s="168" t="s">
        <v>753</v>
      </c>
      <c r="J15" s="168"/>
      <c r="K15" s="168"/>
      <c r="L15" s="168"/>
      <c r="M15" s="170"/>
      <c r="N15" s="175" t="s">
        <v>751</v>
      </c>
      <c r="O15" s="373">
        <f>'入力シート'!C11</f>
        <v>128000</v>
      </c>
      <c r="P15" s="373"/>
      <c r="Q15" s="168" t="s">
        <v>754</v>
      </c>
      <c r="R15" s="168"/>
      <c r="S15" s="168"/>
      <c r="T15" s="373">
        <f>'入力シート'!C11</f>
        <v>128000</v>
      </c>
      <c r="U15" s="373"/>
      <c r="V15" s="168" t="s">
        <v>753</v>
      </c>
      <c r="W15" s="168"/>
      <c r="X15" s="168"/>
      <c r="Y15" s="171"/>
      <c r="AA15" s="168" t="s">
        <v>755</v>
      </c>
    </row>
    <row r="16" spans="1:27" ht="12" customHeight="1">
      <c r="A16" s="167" t="s">
        <v>756</v>
      </c>
      <c r="B16" s="168"/>
      <c r="C16" s="168"/>
      <c r="D16" s="168"/>
      <c r="E16" s="168"/>
      <c r="F16" s="168"/>
      <c r="G16" s="168"/>
      <c r="H16" s="168"/>
      <c r="I16" s="168"/>
      <c r="J16" s="168"/>
      <c r="K16" s="168"/>
      <c r="L16" s="168"/>
      <c r="M16" s="170"/>
      <c r="N16" s="167" t="s">
        <v>757</v>
      </c>
      <c r="O16" s="168"/>
      <c r="P16" s="168"/>
      <c r="Q16" s="168"/>
      <c r="R16" s="168"/>
      <c r="S16" s="168"/>
      <c r="T16" s="168"/>
      <c r="U16" s="168"/>
      <c r="V16" s="168"/>
      <c r="W16" s="168"/>
      <c r="X16" s="168"/>
      <c r="Y16" s="171"/>
      <c r="AA16" s="168" t="s">
        <v>758</v>
      </c>
    </row>
    <row r="17" spans="1:27" ht="12" customHeight="1">
      <c r="A17" s="167" t="s">
        <v>759</v>
      </c>
      <c r="B17" s="168"/>
      <c r="C17" s="168"/>
      <c r="D17" s="168"/>
      <c r="E17" s="168"/>
      <c r="F17" s="168"/>
      <c r="G17" s="168"/>
      <c r="H17" s="168"/>
      <c r="I17" s="168"/>
      <c r="J17" s="168"/>
      <c r="K17" s="168"/>
      <c r="L17" s="168"/>
      <c r="M17" s="170"/>
      <c r="N17" s="167" t="s">
        <v>759</v>
      </c>
      <c r="O17" s="168"/>
      <c r="P17" s="168"/>
      <c r="Q17" s="168"/>
      <c r="R17" s="168"/>
      <c r="S17" s="168"/>
      <c r="T17" s="168"/>
      <c r="U17" s="168"/>
      <c r="V17" s="168"/>
      <c r="W17" s="168"/>
      <c r="X17" s="168"/>
      <c r="Y17" s="171"/>
      <c r="AA17" s="168" t="s">
        <v>760</v>
      </c>
    </row>
    <row r="18" spans="1:27" ht="12" customHeight="1">
      <c r="A18" s="167" t="s">
        <v>761</v>
      </c>
      <c r="B18" s="168"/>
      <c r="C18" s="168"/>
      <c r="D18" s="168"/>
      <c r="E18" s="168"/>
      <c r="F18" s="168"/>
      <c r="G18" s="168"/>
      <c r="H18" s="168"/>
      <c r="I18" s="168"/>
      <c r="J18" s="168"/>
      <c r="K18" s="168"/>
      <c r="L18" s="168"/>
      <c r="M18" s="170"/>
      <c r="N18" s="167" t="s">
        <v>761</v>
      </c>
      <c r="O18" s="168"/>
      <c r="P18" s="168"/>
      <c r="Q18" s="168"/>
      <c r="R18" s="168"/>
      <c r="S18" s="168"/>
      <c r="T18" s="168"/>
      <c r="U18" s="168"/>
      <c r="V18" s="168"/>
      <c r="W18" s="168"/>
      <c r="X18" s="168"/>
      <c r="Y18" s="171"/>
      <c r="AA18" s="168" t="s">
        <v>762</v>
      </c>
    </row>
    <row r="19" spans="1:27" ht="12" customHeight="1">
      <c r="A19" s="167" t="s">
        <v>763</v>
      </c>
      <c r="B19" s="168"/>
      <c r="C19" s="168"/>
      <c r="D19" s="168"/>
      <c r="E19" s="168"/>
      <c r="F19" s="168"/>
      <c r="G19" s="168"/>
      <c r="H19" s="168"/>
      <c r="I19" s="168"/>
      <c r="J19" s="168"/>
      <c r="K19" s="168"/>
      <c r="L19" s="168"/>
      <c r="M19" s="170"/>
      <c r="N19" s="167" t="s">
        <v>763</v>
      </c>
      <c r="O19" s="168"/>
      <c r="P19" s="168"/>
      <c r="Q19" s="168"/>
      <c r="R19" s="168"/>
      <c r="S19" s="168"/>
      <c r="T19" s="168"/>
      <c r="U19" s="168"/>
      <c r="V19" s="168"/>
      <c r="W19" s="168"/>
      <c r="X19" s="168"/>
      <c r="Y19" s="171"/>
      <c r="AA19" s="168" t="s">
        <v>764</v>
      </c>
    </row>
    <row r="20" spans="1:27" ht="12" customHeight="1">
      <c r="A20" s="167" t="s">
        <v>765</v>
      </c>
      <c r="B20" s="168"/>
      <c r="C20" s="168"/>
      <c r="D20" s="168"/>
      <c r="E20" s="168"/>
      <c r="F20" s="168"/>
      <c r="G20" s="168"/>
      <c r="H20" s="168"/>
      <c r="I20" s="168"/>
      <c r="J20" s="168"/>
      <c r="K20" s="168"/>
      <c r="L20" s="168"/>
      <c r="M20" s="170"/>
      <c r="N20" s="167" t="s">
        <v>765</v>
      </c>
      <c r="O20" s="168"/>
      <c r="P20" s="168"/>
      <c r="Q20" s="168"/>
      <c r="R20" s="168"/>
      <c r="S20" s="168"/>
      <c r="T20" s="168"/>
      <c r="U20" s="168"/>
      <c r="V20" s="168"/>
      <c r="W20" s="168"/>
      <c r="X20" s="168"/>
      <c r="Y20" s="171"/>
      <c r="AA20" s="168" t="s">
        <v>766</v>
      </c>
    </row>
    <row r="21" spans="1:27" ht="12" customHeight="1">
      <c r="A21" s="167" t="s">
        <v>767</v>
      </c>
      <c r="B21" s="168"/>
      <c r="C21" s="168"/>
      <c r="D21" s="168"/>
      <c r="E21" s="168"/>
      <c r="F21" s="168"/>
      <c r="G21" s="168"/>
      <c r="H21" s="168"/>
      <c r="I21" s="168"/>
      <c r="J21" s="168"/>
      <c r="K21" s="168"/>
      <c r="L21" s="168"/>
      <c r="M21" s="170"/>
      <c r="N21" s="167" t="s">
        <v>767</v>
      </c>
      <c r="O21" s="168"/>
      <c r="P21" s="168"/>
      <c r="Q21" s="168"/>
      <c r="R21" s="168"/>
      <c r="S21" s="168"/>
      <c r="T21" s="168"/>
      <c r="U21" s="168"/>
      <c r="V21" s="168"/>
      <c r="W21" s="168"/>
      <c r="X21" s="168"/>
      <c r="Y21" s="171"/>
      <c r="AA21" s="168" t="s">
        <v>768</v>
      </c>
    </row>
    <row r="22" spans="1:27" ht="12" customHeight="1">
      <c r="A22" s="167" t="s">
        <v>769</v>
      </c>
      <c r="B22" s="168"/>
      <c r="C22" s="168"/>
      <c r="D22" s="168"/>
      <c r="E22" s="168"/>
      <c r="F22" s="168"/>
      <c r="G22" s="168"/>
      <c r="H22" s="168"/>
      <c r="I22" s="168"/>
      <c r="J22" s="168"/>
      <c r="K22" s="168"/>
      <c r="L22" s="168"/>
      <c r="M22" s="170"/>
      <c r="N22" s="167" t="s">
        <v>769</v>
      </c>
      <c r="O22" s="168"/>
      <c r="P22" s="168"/>
      <c r="Q22" s="168"/>
      <c r="R22" s="168"/>
      <c r="S22" s="168"/>
      <c r="T22" s="168"/>
      <c r="U22" s="168"/>
      <c r="V22" s="168"/>
      <c r="W22" s="168"/>
      <c r="X22" s="168"/>
      <c r="Y22" s="171"/>
      <c r="AA22" s="168" t="s">
        <v>770</v>
      </c>
    </row>
    <row r="23" spans="1:27" ht="12" customHeight="1">
      <c r="A23" s="167" t="s">
        <v>771</v>
      </c>
      <c r="B23" s="168"/>
      <c r="C23" s="168"/>
      <c r="D23" s="168"/>
      <c r="E23" s="168"/>
      <c r="F23" s="168"/>
      <c r="G23" s="168"/>
      <c r="H23" s="168"/>
      <c r="I23" s="168"/>
      <c r="J23" s="168"/>
      <c r="K23" s="168"/>
      <c r="L23" s="168"/>
      <c r="M23" s="170"/>
      <c r="N23" s="167" t="s">
        <v>771</v>
      </c>
      <c r="O23" s="168"/>
      <c r="P23" s="168"/>
      <c r="Q23" s="168"/>
      <c r="R23" s="168"/>
      <c r="S23" s="168"/>
      <c r="T23" s="168"/>
      <c r="U23" s="168"/>
      <c r="V23" s="168"/>
      <c r="W23" s="168"/>
      <c r="X23" s="168"/>
      <c r="Y23" s="171"/>
      <c r="AA23" s="168" t="s">
        <v>772</v>
      </c>
    </row>
    <row r="24" spans="1:27" ht="12" customHeight="1">
      <c r="A24" s="167" t="s">
        <v>773</v>
      </c>
      <c r="B24" s="168"/>
      <c r="C24" s="168"/>
      <c r="D24" s="168"/>
      <c r="E24" s="168"/>
      <c r="F24" s="168"/>
      <c r="G24" s="168"/>
      <c r="H24" s="168"/>
      <c r="I24" s="168"/>
      <c r="J24" s="168"/>
      <c r="K24" s="168"/>
      <c r="L24" s="168"/>
      <c r="M24" s="170"/>
      <c r="N24" s="167" t="s">
        <v>773</v>
      </c>
      <c r="O24" s="168"/>
      <c r="P24" s="168"/>
      <c r="Q24" s="168"/>
      <c r="R24" s="168"/>
      <c r="S24" s="168"/>
      <c r="T24" s="168"/>
      <c r="U24" s="168"/>
      <c r="V24" s="168"/>
      <c r="W24" s="168"/>
      <c r="X24" s="168"/>
      <c r="Y24" s="171"/>
      <c r="AA24" s="168" t="s">
        <v>774</v>
      </c>
    </row>
    <row r="25" spans="1:27" ht="12" customHeight="1">
      <c r="A25" s="167"/>
      <c r="B25" s="168"/>
      <c r="C25" s="168"/>
      <c r="D25" s="168"/>
      <c r="E25" s="168"/>
      <c r="F25" s="168"/>
      <c r="G25" s="168"/>
      <c r="H25" s="168"/>
      <c r="I25" s="168"/>
      <c r="J25" s="168"/>
      <c r="K25" s="168"/>
      <c r="L25" s="168"/>
      <c r="M25" s="170"/>
      <c r="N25" s="167"/>
      <c r="O25" s="168"/>
      <c r="P25" s="168"/>
      <c r="Q25" s="168"/>
      <c r="R25" s="168"/>
      <c r="S25" s="168"/>
      <c r="T25" s="168"/>
      <c r="U25" s="168"/>
      <c r="V25" s="168"/>
      <c r="W25" s="168"/>
      <c r="X25" s="168"/>
      <c r="Y25" s="171"/>
      <c r="AA25" s="168" t="s">
        <v>775</v>
      </c>
    </row>
    <row r="26" spans="1:27" ht="12" customHeight="1">
      <c r="A26" s="167" t="s">
        <v>776</v>
      </c>
      <c r="B26" s="168"/>
      <c r="C26" s="168"/>
      <c r="D26" s="168"/>
      <c r="E26" s="168"/>
      <c r="F26" s="168"/>
      <c r="G26" s="168"/>
      <c r="H26" s="168"/>
      <c r="I26" s="168"/>
      <c r="J26" s="168"/>
      <c r="K26" s="168"/>
      <c r="L26" s="168"/>
      <c r="M26" s="170"/>
      <c r="N26" s="167" t="s">
        <v>776</v>
      </c>
      <c r="O26" s="168"/>
      <c r="P26" s="168"/>
      <c r="Q26" s="168"/>
      <c r="R26" s="168"/>
      <c r="S26" s="168"/>
      <c r="T26" s="168"/>
      <c r="U26" s="168"/>
      <c r="V26" s="168"/>
      <c r="W26" s="168"/>
      <c r="X26" s="168"/>
      <c r="Y26" s="171"/>
      <c r="AA26" s="168" t="s">
        <v>777</v>
      </c>
    </row>
    <row r="27" spans="1:27" ht="12" customHeight="1">
      <c r="A27" s="167" t="s">
        <v>778</v>
      </c>
      <c r="B27" s="168"/>
      <c r="C27" s="168"/>
      <c r="D27" s="168"/>
      <c r="E27" s="168"/>
      <c r="F27" s="168"/>
      <c r="G27" s="168"/>
      <c r="H27" s="168"/>
      <c r="I27" s="168"/>
      <c r="J27" s="168"/>
      <c r="K27" s="168"/>
      <c r="L27" s="168"/>
      <c r="M27" s="170"/>
      <c r="N27" s="167" t="s">
        <v>778</v>
      </c>
      <c r="O27" s="168"/>
      <c r="P27" s="168"/>
      <c r="Q27" s="168"/>
      <c r="R27" s="168"/>
      <c r="S27" s="168"/>
      <c r="T27" s="168"/>
      <c r="U27" s="168"/>
      <c r="V27" s="168"/>
      <c r="W27" s="168"/>
      <c r="X27" s="168"/>
      <c r="Y27" s="171"/>
      <c r="AA27" s="168" t="s">
        <v>779</v>
      </c>
    </row>
    <row r="28" spans="1:27" ht="12" customHeight="1">
      <c r="A28" s="167"/>
      <c r="B28" s="176" t="s">
        <v>780</v>
      </c>
      <c r="C28" s="373" t="str">
        <f>'入力シート'!E20</f>
        <v>平成 26 年 4 月 1 日</v>
      </c>
      <c r="D28" s="374"/>
      <c r="E28" s="374"/>
      <c r="F28" s="168" t="s">
        <v>781</v>
      </c>
      <c r="G28" s="168"/>
      <c r="H28" s="168"/>
      <c r="I28" s="168"/>
      <c r="J28" s="168"/>
      <c r="K28" s="168"/>
      <c r="L28" s="168"/>
      <c r="M28" s="170"/>
      <c r="N28" s="167"/>
      <c r="O28" s="176" t="s">
        <v>780</v>
      </c>
      <c r="P28" s="375" t="str">
        <f>'入力シート'!E11</f>
        <v>平成 26 年 8 月 11 日</v>
      </c>
      <c r="Q28" s="375"/>
      <c r="R28" s="375"/>
      <c r="S28" s="168" t="s">
        <v>782</v>
      </c>
      <c r="T28" s="168"/>
      <c r="U28" s="168"/>
      <c r="V28" s="168"/>
      <c r="W28" s="168"/>
      <c r="X28" s="168"/>
      <c r="Y28" s="171"/>
      <c r="AA28" s="168" t="s">
        <v>783</v>
      </c>
    </row>
    <row r="29" spans="1:27" ht="12" customHeight="1">
      <c r="A29" s="167"/>
      <c r="B29" s="168"/>
      <c r="C29" s="168"/>
      <c r="D29" s="168"/>
      <c r="E29" s="168"/>
      <c r="F29" s="168"/>
      <c r="G29" s="168"/>
      <c r="H29" s="168"/>
      <c r="I29" s="168"/>
      <c r="J29" s="168"/>
      <c r="K29" s="168"/>
      <c r="L29" s="168"/>
      <c r="M29" s="170"/>
      <c r="N29" s="167"/>
      <c r="O29" s="168"/>
      <c r="P29" s="168"/>
      <c r="Q29" s="168"/>
      <c r="R29" s="168"/>
      <c r="S29" s="168"/>
      <c r="T29" s="168"/>
      <c r="U29" s="168"/>
      <c r="V29" s="168"/>
      <c r="W29" s="168"/>
      <c r="X29" s="168"/>
      <c r="Y29" s="171"/>
      <c r="AA29" s="168" t="s">
        <v>784</v>
      </c>
    </row>
    <row r="30" spans="1:25" ht="12" customHeight="1">
      <c r="A30" s="177" t="s">
        <v>785</v>
      </c>
      <c r="B30" s="168"/>
      <c r="C30" s="168"/>
      <c r="D30" s="168"/>
      <c r="E30" s="168"/>
      <c r="F30" s="168"/>
      <c r="G30" s="168"/>
      <c r="H30" s="168"/>
      <c r="I30" s="168"/>
      <c r="J30" s="168"/>
      <c r="K30" s="168"/>
      <c r="L30" s="168"/>
      <c r="M30" s="170"/>
      <c r="N30" s="167" t="s">
        <v>786</v>
      </c>
      <c r="O30" s="168"/>
      <c r="P30" s="168"/>
      <c r="Q30" s="168"/>
      <c r="R30" s="168"/>
      <c r="S30" s="168"/>
      <c r="T30" s="168"/>
      <c r="U30" s="168"/>
      <c r="V30" s="168"/>
      <c r="W30" s="168"/>
      <c r="X30" s="168"/>
      <c r="Y30" s="171"/>
    </row>
    <row r="31" spans="1:25" ht="12" customHeight="1">
      <c r="A31" s="177" t="s">
        <v>787</v>
      </c>
      <c r="B31" s="168"/>
      <c r="C31" s="168"/>
      <c r="D31" s="168"/>
      <c r="E31" s="168"/>
      <c r="F31" s="168"/>
      <c r="G31" s="168"/>
      <c r="H31" s="168"/>
      <c r="I31" s="168"/>
      <c r="J31" s="168"/>
      <c r="K31" s="168"/>
      <c r="L31" s="168"/>
      <c r="M31" s="170"/>
      <c r="N31" s="167"/>
      <c r="O31" s="168"/>
      <c r="P31" s="168"/>
      <c r="Q31" s="168"/>
      <c r="R31" s="168"/>
      <c r="S31" s="168"/>
      <c r="T31" s="168"/>
      <c r="U31" s="168"/>
      <c r="V31" s="168"/>
      <c r="W31" s="168"/>
      <c r="X31" s="168"/>
      <c r="Y31" s="171"/>
    </row>
    <row r="32" spans="1:25" ht="12" customHeight="1">
      <c r="A32" s="177" t="s">
        <v>788</v>
      </c>
      <c r="B32" s="168"/>
      <c r="C32" s="168"/>
      <c r="D32" s="168"/>
      <c r="E32" s="168"/>
      <c r="F32" s="168"/>
      <c r="G32" s="168"/>
      <c r="H32" s="168"/>
      <c r="I32" s="168"/>
      <c r="J32" s="168"/>
      <c r="K32" s="168"/>
      <c r="L32" s="168"/>
      <c r="M32" s="170"/>
      <c r="N32" s="167"/>
      <c r="O32" s="168"/>
      <c r="P32" s="168"/>
      <c r="Q32" s="168"/>
      <c r="R32" s="168"/>
      <c r="S32" s="168"/>
      <c r="T32" s="168"/>
      <c r="U32" s="168"/>
      <c r="V32" s="168"/>
      <c r="W32" s="168"/>
      <c r="X32" s="168"/>
      <c r="Y32" s="171"/>
    </row>
    <row r="33" spans="1:25" ht="12" customHeight="1">
      <c r="A33" s="177" t="s">
        <v>789</v>
      </c>
      <c r="B33" s="168"/>
      <c r="C33" s="168"/>
      <c r="D33" s="168"/>
      <c r="E33" s="168"/>
      <c r="F33" s="168"/>
      <c r="G33" s="168"/>
      <c r="H33" s="168"/>
      <c r="I33" s="168"/>
      <c r="J33" s="168"/>
      <c r="K33" s="168"/>
      <c r="L33" s="168"/>
      <c r="M33" s="170"/>
      <c r="N33" s="167"/>
      <c r="O33" s="168"/>
      <c r="P33" s="168"/>
      <c r="Q33" s="168"/>
      <c r="R33" s="168"/>
      <c r="S33" s="168"/>
      <c r="T33" s="168"/>
      <c r="U33" s="168"/>
      <c r="V33" s="168"/>
      <c r="W33" s="168"/>
      <c r="X33" s="168"/>
      <c r="Y33" s="171"/>
    </row>
    <row r="34" spans="1:25" ht="12" customHeight="1">
      <c r="A34" s="178"/>
      <c r="B34" s="179"/>
      <c r="C34" s="179"/>
      <c r="D34" s="179"/>
      <c r="E34" s="179"/>
      <c r="F34" s="179"/>
      <c r="G34" s="179"/>
      <c r="H34" s="179"/>
      <c r="I34" s="179"/>
      <c r="J34" s="179"/>
      <c r="K34" s="179"/>
      <c r="L34" s="179"/>
      <c r="M34" s="180"/>
      <c r="N34" s="178"/>
      <c r="O34" s="179"/>
      <c r="P34" s="179"/>
      <c r="Q34" s="179"/>
      <c r="R34" s="179"/>
      <c r="S34" s="179"/>
      <c r="T34" s="179"/>
      <c r="U34" s="179"/>
      <c r="V34" s="179"/>
      <c r="W34" s="179"/>
      <c r="X34" s="179"/>
      <c r="Y34" s="181"/>
    </row>
    <row r="35" spans="1:25" ht="12" customHeight="1">
      <c r="A35" s="167"/>
      <c r="B35" s="168"/>
      <c r="C35" s="168"/>
      <c r="D35" s="168"/>
      <c r="E35" s="168"/>
      <c r="F35" s="168"/>
      <c r="G35" s="168"/>
      <c r="H35" s="168"/>
      <c r="I35" s="168"/>
      <c r="J35" s="168"/>
      <c r="K35" s="168"/>
      <c r="L35" s="176" t="s">
        <v>790</v>
      </c>
      <c r="M35" s="170"/>
      <c r="N35" s="167"/>
      <c r="O35" s="168"/>
      <c r="P35" s="168"/>
      <c r="Q35" s="168"/>
      <c r="R35" s="168"/>
      <c r="S35" s="168"/>
      <c r="T35" s="168"/>
      <c r="U35" s="168"/>
      <c r="V35" s="168"/>
      <c r="W35" s="168"/>
      <c r="X35" s="168"/>
      <c r="Y35" s="182" t="s">
        <v>790</v>
      </c>
    </row>
    <row r="36" spans="1:27" ht="12" customHeight="1">
      <c r="A36" s="167"/>
      <c r="B36" s="168"/>
      <c r="C36" s="168"/>
      <c r="D36" s="168"/>
      <c r="E36" s="168"/>
      <c r="F36" s="168" t="s">
        <v>791</v>
      </c>
      <c r="G36" s="168"/>
      <c r="H36" s="168"/>
      <c r="I36" s="168"/>
      <c r="J36" s="168"/>
      <c r="K36" s="168"/>
      <c r="L36" s="168"/>
      <c r="M36" s="170"/>
      <c r="N36" s="167"/>
      <c r="O36" s="168"/>
      <c r="P36" s="168"/>
      <c r="Q36" s="168"/>
      <c r="S36" s="168" t="s">
        <v>791</v>
      </c>
      <c r="T36" s="168"/>
      <c r="U36" s="168"/>
      <c r="V36" s="168"/>
      <c r="W36" s="168"/>
      <c r="X36" s="168"/>
      <c r="Y36" s="171"/>
      <c r="AA36" s="162" t="s">
        <v>792</v>
      </c>
    </row>
    <row r="37" spans="1:25" ht="12" customHeight="1">
      <c r="A37" s="167"/>
      <c r="B37" s="168"/>
      <c r="C37" s="168"/>
      <c r="D37" s="168"/>
      <c r="E37" s="168"/>
      <c r="F37" s="168"/>
      <c r="G37" s="168"/>
      <c r="H37" s="168"/>
      <c r="I37" s="168"/>
      <c r="J37" s="168"/>
      <c r="K37" s="168"/>
      <c r="L37" s="168"/>
      <c r="M37" s="170"/>
      <c r="N37" s="167"/>
      <c r="O37" s="168"/>
      <c r="P37" s="168"/>
      <c r="Q37" s="168"/>
      <c r="R37" s="168"/>
      <c r="S37" s="168"/>
      <c r="T37" s="168"/>
      <c r="U37" s="168"/>
      <c r="V37" s="168"/>
      <c r="W37" s="168"/>
      <c r="X37" s="168"/>
      <c r="Y37" s="171"/>
    </row>
    <row r="38" spans="1:25" ht="12" customHeight="1">
      <c r="A38" s="167" t="s">
        <v>793</v>
      </c>
      <c r="B38" s="168"/>
      <c r="C38" s="168"/>
      <c r="D38" s="168"/>
      <c r="E38" s="168"/>
      <c r="F38" s="168"/>
      <c r="G38" s="168"/>
      <c r="H38" s="168"/>
      <c r="I38" s="168"/>
      <c r="J38" s="168"/>
      <c r="K38" s="168"/>
      <c r="L38" s="168"/>
      <c r="M38" s="170"/>
      <c r="N38" s="167" t="s">
        <v>793</v>
      </c>
      <c r="O38" s="168"/>
      <c r="P38" s="168"/>
      <c r="Q38" s="168"/>
      <c r="R38" s="168"/>
      <c r="S38" s="168"/>
      <c r="T38" s="168"/>
      <c r="U38" s="168"/>
      <c r="V38" s="168"/>
      <c r="W38" s="168"/>
      <c r="X38" s="168"/>
      <c r="Y38" s="171"/>
    </row>
    <row r="39" spans="1:25" ht="12" customHeight="1">
      <c r="A39" s="167" t="s">
        <v>794</v>
      </c>
      <c r="B39" s="168"/>
      <c r="C39" s="168"/>
      <c r="D39" s="168"/>
      <c r="E39" s="168"/>
      <c r="F39" s="168"/>
      <c r="G39" s="168"/>
      <c r="H39" s="168"/>
      <c r="I39" s="168"/>
      <c r="J39" s="168"/>
      <c r="K39" s="168"/>
      <c r="L39" s="168"/>
      <c r="M39" s="170"/>
      <c r="N39" s="167" t="s">
        <v>794</v>
      </c>
      <c r="O39" s="168"/>
      <c r="P39" s="168"/>
      <c r="Q39" s="168"/>
      <c r="R39" s="168"/>
      <c r="S39" s="168"/>
      <c r="T39" s="168"/>
      <c r="U39" s="168"/>
      <c r="V39" s="168"/>
      <c r="W39" s="168"/>
      <c r="X39" s="168"/>
      <c r="Y39" s="171"/>
    </row>
    <row r="40" spans="1:25" ht="12" customHeight="1">
      <c r="A40" s="167"/>
      <c r="B40" s="168"/>
      <c r="C40" s="168"/>
      <c r="D40" s="168"/>
      <c r="E40" s="168"/>
      <c r="F40" s="168"/>
      <c r="G40" s="168"/>
      <c r="H40" s="168"/>
      <c r="I40" s="168"/>
      <c r="J40" s="168"/>
      <c r="K40" s="168"/>
      <c r="L40" s="168"/>
      <c r="M40" s="170"/>
      <c r="N40" s="167"/>
      <c r="O40" s="168"/>
      <c r="P40" s="168"/>
      <c r="Q40" s="168"/>
      <c r="R40" s="168"/>
      <c r="S40" s="168"/>
      <c r="T40" s="168"/>
      <c r="U40" s="168"/>
      <c r="V40" s="168"/>
      <c r="W40" s="168"/>
      <c r="X40" s="168"/>
      <c r="Y40" s="171"/>
    </row>
    <row r="41" spans="1:25" ht="12" customHeight="1">
      <c r="A41" s="167" t="s">
        <v>795</v>
      </c>
      <c r="B41" s="168"/>
      <c r="C41" s="168"/>
      <c r="D41" s="168"/>
      <c r="E41" s="168"/>
      <c r="F41" s="168"/>
      <c r="G41" s="168"/>
      <c r="H41" s="168"/>
      <c r="I41" s="168"/>
      <c r="J41" s="168"/>
      <c r="K41" s="168"/>
      <c r="L41" s="168"/>
      <c r="M41" s="170"/>
      <c r="N41" s="167" t="s">
        <v>796</v>
      </c>
      <c r="O41" s="168"/>
      <c r="P41" s="168"/>
      <c r="Q41" s="168"/>
      <c r="R41" s="168"/>
      <c r="S41" s="168"/>
      <c r="T41" s="168"/>
      <c r="U41" s="168"/>
      <c r="V41" s="168"/>
      <c r="W41" s="168"/>
      <c r="X41" s="168"/>
      <c r="Y41" s="171"/>
    </row>
    <row r="42" spans="1:25" ht="12" customHeight="1">
      <c r="A42" s="167" t="s">
        <v>794</v>
      </c>
      <c r="B42" s="168"/>
      <c r="C42" s="168"/>
      <c r="D42" s="168"/>
      <c r="E42" s="168"/>
      <c r="F42" s="168"/>
      <c r="G42" s="168"/>
      <c r="H42" s="168"/>
      <c r="I42" s="168"/>
      <c r="J42" s="168"/>
      <c r="K42" s="168"/>
      <c r="L42" s="168"/>
      <c r="M42" s="170"/>
      <c r="N42" s="167" t="s">
        <v>794</v>
      </c>
      <c r="O42" s="168"/>
      <c r="P42" s="168"/>
      <c r="Q42" s="168"/>
      <c r="R42" s="168"/>
      <c r="S42" s="168"/>
      <c r="T42" s="168"/>
      <c r="U42" s="168"/>
      <c r="V42" s="168"/>
      <c r="W42" s="168"/>
      <c r="X42" s="168"/>
      <c r="Y42" s="171"/>
    </row>
    <row r="43" spans="1:25" ht="12" customHeight="1">
      <c r="A43" s="167"/>
      <c r="B43" s="168"/>
      <c r="C43" s="168"/>
      <c r="D43" s="168"/>
      <c r="E43" s="168"/>
      <c r="F43" s="168"/>
      <c r="G43" s="168"/>
      <c r="H43" s="168"/>
      <c r="I43" s="168"/>
      <c r="J43" s="168"/>
      <c r="K43" s="168"/>
      <c r="L43" s="168"/>
      <c r="M43" s="170"/>
      <c r="N43" s="167"/>
      <c r="O43" s="168"/>
      <c r="P43" s="168"/>
      <c r="Q43" s="168"/>
      <c r="R43" s="168"/>
      <c r="S43" s="168"/>
      <c r="T43" s="168"/>
      <c r="U43" s="168"/>
      <c r="V43" s="168"/>
      <c r="W43" s="168"/>
      <c r="X43" s="168"/>
      <c r="Y43" s="171"/>
    </row>
    <row r="44" spans="1:25" ht="12" customHeight="1">
      <c r="A44" s="167"/>
      <c r="B44" s="168"/>
      <c r="C44" s="168"/>
      <c r="D44" s="168"/>
      <c r="E44" s="168"/>
      <c r="F44" s="168"/>
      <c r="G44" s="168"/>
      <c r="H44" s="168"/>
      <c r="I44" s="168"/>
      <c r="J44" s="168"/>
      <c r="K44" s="168"/>
      <c r="L44" s="168"/>
      <c r="M44" s="170"/>
      <c r="N44" s="167"/>
      <c r="O44" s="168"/>
      <c r="P44" s="168"/>
      <c r="Q44" s="168"/>
      <c r="R44" s="168"/>
      <c r="S44" s="168"/>
      <c r="T44" s="168"/>
      <c r="U44" s="168"/>
      <c r="V44" s="168"/>
      <c r="W44" s="168"/>
      <c r="X44" s="168"/>
      <c r="Y44" s="171"/>
    </row>
    <row r="45" spans="1:25" ht="12" customHeight="1">
      <c r="A45" s="167"/>
      <c r="B45" s="168"/>
      <c r="C45" s="168"/>
      <c r="D45" s="168"/>
      <c r="E45" s="168"/>
      <c r="F45" s="168"/>
      <c r="G45" s="168"/>
      <c r="H45" s="168"/>
      <c r="I45" s="168"/>
      <c r="J45" s="168"/>
      <c r="K45" s="168"/>
      <c r="L45" s="168"/>
      <c r="M45" s="170"/>
      <c r="N45" s="167"/>
      <c r="O45" s="168"/>
      <c r="P45" s="168"/>
      <c r="Q45" s="168"/>
      <c r="R45" s="168"/>
      <c r="S45" s="168"/>
      <c r="T45" s="168"/>
      <c r="U45" s="168"/>
      <c r="V45" s="168"/>
      <c r="W45" s="168"/>
      <c r="X45" s="168"/>
      <c r="Y45" s="171"/>
    </row>
    <row r="46" spans="1:25" ht="12" customHeight="1">
      <c r="A46" s="178"/>
      <c r="B46" s="179"/>
      <c r="C46" s="179"/>
      <c r="D46" s="179"/>
      <c r="E46" s="179"/>
      <c r="F46" s="179"/>
      <c r="G46" s="179"/>
      <c r="H46" s="179"/>
      <c r="I46" s="179"/>
      <c r="J46" s="179"/>
      <c r="K46" s="179"/>
      <c r="L46" s="179"/>
      <c r="M46" s="180"/>
      <c r="N46" s="178"/>
      <c r="O46" s="179"/>
      <c r="P46" s="179"/>
      <c r="Q46" s="179"/>
      <c r="R46" s="179"/>
      <c r="S46" s="179"/>
      <c r="T46" s="179"/>
      <c r="U46" s="179"/>
      <c r="V46" s="179"/>
      <c r="W46" s="179"/>
      <c r="X46" s="179"/>
      <c r="Y46" s="181"/>
    </row>
    <row r="47" spans="1:25" ht="12" customHeight="1">
      <c r="A47" s="376" t="s">
        <v>797</v>
      </c>
      <c r="B47" s="377"/>
      <c r="C47" s="377"/>
      <c r="D47" s="377"/>
      <c r="E47" s="377"/>
      <c r="F47" s="377"/>
      <c r="G47" s="168"/>
      <c r="H47" s="168"/>
      <c r="I47" s="168"/>
      <c r="J47" s="168"/>
      <c r="K47" s="168"/>
      <c r="L47" s="183"/>
      <c r="M47" s="184"/>
      <c r="N47" s="377" t="s">
        <v>797</v>
      </c>
      <c r="O47" s="377"/>
      <c r="P47" s="377"/>
      <c r="Q47" s="377"/>
      <c r="R47" s="377"/>
      <c r="S47" s="377"/>
      <c r="T47" s="168"/>
      <c r="U47" s="168"/>
      <c r="V47" s="168"/>
      <c r="W47" s="168"/>
      <c r="X47" s="168"/>
      <c r="Y47" s="183"/>
    </row>
    <row r="48" spans="1:25" ht="12" customHeight="1">
      <c r="A48" s="167" t="s">
        <v>798</v>
      </c>
      <c r="B48" s="168"/>
      <c r="C48" s="168"/>
      <c r="D48" s="168"/>
      <c r="E48" s="168"/>
      <c r="F48" s="168"/>
      <c r="G48" s="168"/>
      <c r="H48" s="168"/>
      <c r="I48" s="168"/>
      <c r="J48" s="168"/>
      <c r="K48" s="168"/>
      <c r="L48" s="168"/>
      <c r="M48" s="172" t="s">
        <v>799</v>
      </c>
      <c r="N48" s="167" t="s">
        <v>798</v>
      </c>
      <c r="O48" s="168"/>
      <c r="P48" s="168"/>
      <c r="Q48" s="168"/>
      <c r="R48" s="168"/>
      <c r="S48" s="168"/>
      <c r="T48" s="168"/>
      <c r="U48" s="168"/>
      <c r="V48" s="168"/>
      <c r="W48" s="168"/>
      <c r="X48" s="168"/>
      <c r="Y48" s="171"/>
    </row>
    <row r="49" spans="1:25" ht="12" customHeight="1">
      <c r="A49" s="167"/>
      <c r="B49" s="378" t="s">
        <v>800</v>
      </c>
      <c r="C49" s="379"/>
      <c r="D49" s="379"/>
      <c r="E49" s="380"/>
      <c r="F49" s="384">
        <f>'入力シート'!E24</f>
        <v>864</v>
      </c>
      <c r="G49" s="385"/>
      <c r="H49" s="385"/>
      <c r="I49" s="388" t="s">
        <v>738</v>
      </c>
      <c r="J49" s="185"/>
      <c r="K49" s="168"/>
      <c r="L49" s="168"/>
      <c r="M49" s="170"/>
      <c r="N49" s="167"/>
      <c r="O49" s="378" t="s">
        <v>800</v>
      </c>
      <c r="P49" s="379"/>
      <c r="Q49" s="379"/>
      <c r="R49" s="380"/>
      <c r="S49" s="384">
        <f>'入力シート'!D15</f>
        <v>864</v>
      </c>
      <c r="T49" s="385"/>
      <c r="U49" s="385"/>
      <c r="V49" s="388" t="s">
        <v>738</v>
      </c>
      <c r="W49" s="185"/>
      <c r="X49" s="168"/>
      <c r="Y49" s="171"/>
    </row>
    <row r="50" spans="1:25" ht="12" customHeight="1">
      <c r="A50" s="167"/>
      <c r="B50" s="381"/>
      <c r="C50" s="382"/>
      <c r="D50" s="382"/>
      <c r="E50" s="383"/>
      <c r="F50" s="386"/>
      <c r="G50" s="387"/>
      <c r="H50" s="387"/>
      <c r="I50" s="389"/>
      <c r="J50" s="185"/>
      <c r="K50" s="168"/>
      <c r="L50" s="168"/>
      <c r="M50" s="167"/>
      <c r="N50" s="167"/>
      <c r="O50" s="381"/>
      <c r="P50" s="382"/>
      <c r="Q50" s="382"/>
      <c r="R50" s="383"/>
      <c r="S50" s="386"/>
      <c r="T50" s="387"/>
      <c r="U50" s="387"/>
      <c r="V50" s="389"/>
      <c r="W50" s="185"/>
      <c r="X50" s="168"/>
      <c r="Y50" s="171"/>
    </row>
    <row r="51" spans="1:25" ht="12" customHeight="1">
      <c r="A51" s="167"/>
      <c r="B51" s="168"/>
      <c r="C51" s="168"/>
      <c r="D51" s="168"/>
      <c r="E51" s="168"/>
      <c r="F51" s="168"/>
      <c r="G51" s="168"/>
      <c r="H51" s="168"/>
      <c r="I51" s="168"/>
      <c r="J51" s="168"/>
      <c r="K51" s="168"/>
      <c r="L51" s="168"/>
      <c r="M51" s="170"/>
      <c r="N51" s="167"/>
      <c r="O51" s="168"/>
      <c r="P51" s="168"/>
      <c r="Q51" s="168"/>
      <c r="R51" s="168"/>
      <c r="S51" s="168"/>
      <c r="T51" s="168"/>
      <c r="U51" s="168"/>
      <c r="V51" s="168"/>
      <c r="W51" s="168"/>
      <c r="X51" s="168"/>
      <c r="Y51" s="171"/>
    </row>
    <row r="52" spans="1:25" ht="12" customHeight="1">
      <c r="A52" s="167" t="s">
        <v>801</v>
      </c>
      <c r="B52" s="168"/>
      <c r="C52" s="168"/>
      <c r="D52" s="168"/>
      <c r="E52" s="168"/>
      <c r="F52" s="168"/>
      <c r="G52" s="168"/>
      <c r="H52" s="168"/>
      <c r="I52" s="168"/>
      <c r="J52" s="168"/>
      <c r="K52" s="168"/>
      <c r="L52" s="186"/>
      <c r="M52" s="170"/>
      <c r="N52" s="167" t="s">
        <v>801</v>
      </c>
      <c r="O52" s="168"/>
      <c r="P52" s="168"/>
      <c r="Q52" s="168"/>
      <c r="R52" s="168"/>
      <c r="S52" s="168"/>
      <c r="T52" s="168"/>
      <c r="U52" s="168"/>
      <c r="V52" s="168"/>
      <c r="W52" s="168"/>
      <c r="X52" s="168"/>
      <c r="Y52" s="171"/>
    </row>
    <row r="53" spans="1:25" ht="12" customHeight="1">
      <c r="A53" s="167"/>
      <c r="B53" s="390" t="s">
        <v>802</v>
      </c>
      <c r="C53" s="391"/>
      <c r="D53" s="391"/>
      <c r="E53" s="392"/>
      <c r="F53" s="384">
        <f>'入力シート'!F24</f>
        <v>410.4</v>
      </c>
      <c r="G53" s="385"/>
      <c r="H53" s="385"/>
      <c r="I53" s="388" t="s">
        <v>738</v>
      </c>
      <c r="J53" s="185"/>
      <c r="K53" s="187"/>
      <c r="L53" s="168"/>
      <c r="M53" s="170"/>
      <c r="N53" s="167"/>
      <c r="O53" s="390" t="s">
        <v>802</v>
      </c>
      <c r="P53" s="391"/>
      <c r="Q53" s="391"/>
      <c r="R53" s="392"/>
      <c r="S53" s="384">
        <f>'入力シート'!E15</f>
        <v>466.56</v>
      </c>
      <c r="T53" s="385"/>
      <c r="U53" s="385"/>
      <c r="V53" s="388" t="s">
        <v>738</v>
      </c>
      <c r="W53" s="185"/>
      <c r="X53" s="187"/>
      <c r="Y53" s="171"/>
    </row>
    <row r="54" spans="1:25" ht="12" customHeight="1">
      <c r="A54" s="167"/>
      <c r="B54" s="393"/>
      <c r="C54" s="394"/>
      <c r="D54" s="394"/>
      <c r="E54" s="395"/>
      <c r="F54" s="386"/>
      <c r="G54" s="387"/>
      <c r="H54" s="387"/>
      <c r="I54" s="389"/>
      <c r="J54" s="185"/>
      <c r="K54" s="187"/>
      <c r="L54" s="168"/>
      <c r="M54" s="170"/>
      <c r="N54" s="167"/>
      <c r="O54" s="393"/>
      <c r="P54" s="394"/>
      <c r="Q54" s="394"/>
      <c r="R54" s="395"/>
      <c r="S54" s="386"/>
      <c r="T54" s="387"/>
      <c r="U54" s="387"/>
      <c r="V54" s="389"/>
      <c r="W54" s="185"/>
      <c r="X54" s="187"/>
      <c r="Y54" s="171"/>
    </row>
    <row r="55" spans="1:25" ht="12" customHeight="1">
      <c r="A55" s="167" t="s">
        <v>803</v>
      </c>
      <c r="B55" s="168"/>
      <c r="C55" s="168"/>
      <c r="D55" s="168"/>
      <c r="E55" s="168"/>
      <c r="F55" s="168"/>
      <c r="G55" s="168"/>
      <c r="H55" s="168"/>
      <c r="I55" s="168"/>
      <c r="J55" s="168"/>
      <c r="K55" s="168"/>
      <c r="L55" s="168"/>
      <c r="M55" s="170"/>
      <c r="N55" s="167" t="s">
        <v>803</v>
      </c>
      <c r="O55" s="168"/>
      <c r="P55" s="168"/>
      <c r="Q55" s="168"/>
      <c r="R55" s="168"/>
      <c r="S55" s="168"/>
      <c r="T55" s="168"/>
      <c r="U55" s="168"/>
      <c r="V55" s="168"/>
      <c r="W55" s="168"/>
      <c r="X55" s="168"/>
      <c r="Y55" s="171"/>
    </row>
    <row r="56" spans="1:25" ht="12" customHeight="1">
      <c r="A56" s="167" t="s">
        <v>804</v>
      </c>
      <c r="B56" s="168"/>
      <c r="C56" s="168"/>
      <c r="D56" s="168"/>
      <c r="E56" s="168"/>
      <c r="F56" s="168"/>
      <c r="G56" s="168"/>
      <c r="H56" s="168"/>
      <c r="I56" s="168"/>
      <c r="J56" s="168"/>
      <c r="K56" s="168"/>
      <c r="L56" s="168"/>
      <c r="M56" s="170"/>
      <c r="N56" s="167" t="s">
        <v>805</v>
      </c>
      <c r="O56" s="168"/>
      <c r="P56" s="168"/>
      <c r="Q56" s="168"/>
      <c r="R56" s="168"/>
      <c r="S56" s="168"/>
      <c r="T56" s="168"/>
      <c r="U56" s="168"/>
      <c r="V56" s="168"/>
      <c r="W56" s="168"/>
      <c r="X56" s="168"/>
      <c r="Y56" s="171"/>
    </row>
    <row r="57" spans="1:25" ht="12" customHeight="1">
      <c r="A57" s="167" t="s">
        <v>806</v>
      </c>
      <c r="B57" s="168"/>
      <c r="C57" s="168"/>
      <c r="D57" s="168"/>
      <c r="E57" s="168"/>
      <c r="F57" s="168"/>
      <c r="G57" s="168"/>
      <c r="H57" s="168"/>
      <c r="I57" s="168"/>
      <c r="J57" s="168"/>
      <c r="K57" s="168"/>
      <c r="L57" s="168"/>
      <c r="M57" s="170"/>
      <c r="N57" s="167" t="s">
        <v>807</v>
      </c>
      <c r="O57" s="168"/>
      <c r="P57" s="168"/>
      <c r="Q57" s="168"/>
      <c r="R57" s="168"/>
      <c r="S57" s="168"/>
      <c r="T57" s="168"/>
      <c r="U57" s="168"/>
      <c r="V57" s="168"/>
      <c r="W57" s="168"/>
      <c r="X57" s="168"/>
      <c r="Y57" s="171"/>
    </row>
    <row r="58" spans="1:25" ht="12" customHeight="1">
      <c r="A58" s="167"/>
      <c r="B58" s="168"/>
      <c r="C58" s="168"/>
      <c r="D58" s="168"/>
      <c r="E58" s="168"/>
      <c r="F58" s="168"/>
      <c r="G58" s="168"/>
      <c r="H58" s="168"/>
      <c r="I58" s="168"/>
      <c r="J58" s="168"/>
      <c r="K58" s="168"/>
      <c r="L58" s="168"/>
      <c r="M58" s="170"/>
      <c r="N58" s="167"/>
      <c r="O58" s="168"/>
      <c r="P58" s="168"/>
      <c r="Q58" s="168"/>
      <c r="R58" s="168"/>
      <c r="S58" s="168"/>
      <c r="T58" s="168"/>
      <c r="U58" s="168"/>
      <c r="V58" s="168"/>
      <c r="W58" s="168"/>
      <c r="X58" s="168"/>
      <c r="Y58" s="171"/>
    </row>
    <row r="59" spans="1:25" ht="12" customHeight="1">
      <c r="A59" s="167" t="s">
        <v>808</v>
      </c>
      <c r="B59" s="168"/>
      <c r="C59" s="168"/>
      <c r="D59" s="168"/>
      <c r="E59" s="168"/>
      <c r="F59" s="168"/>
      <c r="G59" s="168"/>
      <c r="H59" s="168"/>
      <c r="I59" s="168"/>
      <c r="J59" s="168"/>
      <c r="K59" s="168"/>
      <c r="L59" s="168"/>
      <c r="M59" s="170"/>
      <c r="N59" s="167" t="s">
        <v>808</v>
      </c>
      <c r="O59" s="168"/>
      <c r="P59" s="168"/>
      <c r="Q59" s="168"/>
      <c r="R59" s="168"/>
      <c r="S59" s="168"/>
      <c r="T59" s="168"/>
      <c r="U59" s="168"/>
      <c r="V59" s="168"/>
      <c r="W59" s="168"/>
      <c r="X59" s="168"/>
      <c r="Y59" s="171"/>
    </row>
    <row r="60" spans="1:25" ht="12" customHeight="1">
      <c r="A60" s="167" t="s">
        <v>798</v>
      </c>
      <c r="B60" s="168"/>
      <c r="C60" s="168"/>
      <c r="D60" s="168"/>
      <c r="E60" s="168"/>
      <c r="F60" s="168"/>
      <c r="G60" s="168"/>
      <c r="H60" s="168"/>
      <c r="I60" s="168"/>
      <c r="J60" s="168"/>
      <c r="K60" s="168"/>
      <c r="L60" s="168"/>
      <c r="M60" s="170"/>
      <c r="N60" s="167" t="s">
        <v>798</v>
      </c>
      <c r="O60" s="168"/>
      <c r="P60" s="168"/>
      <c r="Q60" s="168"/>
      <c r="R60" s="168"/>
      <c r="S60" s="168"/>
      <c r="T60" s="188"/>
      <c r="U60" s="168"/>
      <c r="V60" s="168"/>
      <c r="W60" s="168"/>
      <c r="X60" s="168"/>
      <c r="Y60" s="171"/>
    </row>
    <row r="61" spans="1:25" ht="12" customHeight="1">
      <c r="A61" s="167"/>
      <c r="B61" s="396" t="s">
        <v>809</v>
      </c>
      <c r="C61" s="397"/>
      <c r="D61" s="397"/>
      <c r="E61" s="398"/>
      <c r="F61" s="384">
        <f>'入力シート'!E25</f>
        <v>1296</v>
      </c>
      <c r="G61" s="385"/>
      <c r="H61" s="385"/>
      <c r="I61" s="388" t="s">
        <v>738</v>
      </c>
      <c r="J61" s="185"/>
      <c r="K61" s="187"/>
      <c r="L61" s="168"/>
      <c r="M61" s="170"/>
      <c r="N61" s="167"/>
      <c r="O61" s="396" t="s">
        <v>809</v>
      </c>
      <c r="P61" s="397"/>
      <c r="Q61" s="397"/>
      <c r="R61" s="398"/>
      <c r="S61" s="384">
        <f>'入力シート'!D16</f>
        <v>1316.21</v>
      </c>
      <c r="T61" s="385"/>
      <c r="U61" s="385"/>
      <c r="V61" s="388" t="s">
        <v>738</v>
      </c>
      <c r="W61" s="185"/>
      <c r="X61" s="187"/>
      <c r="Y61" s="171"/>
    </row>
    <row r="62" spans="1:25" ht="12" customHeight="1">
      <c r="A62" s="167"/>
      <c r="B62" s="399"/>
      <c r="C62" s="400"/>
      <c r="D62" s="400"/>
      <c r="E62" s="401"/>
      <c r="F62" s="386"/>
      <c r="G62" s="387"/>
      <c r="H62" s="387"/>
      <c r="I62" s="389"/>
      <c r="J62" s="185"/>
      <c r="K62" s="187"/>
      <c r="L62" s="168"/>
      <c r="M62" s="170"/>
      <c r="N62" s="167"/>
      <c r="O62" s="399"/>
      <c r="P62" s="400"/>
      <c r="Q62" s="400"/>
      <c r="R62" s="401"/>
      <c r="S62" s="386"/>
      <c r="T62" s="387"/>
      <c r="U62" s="387"/>
      <c r="V62" s="389"/>
      <c r="W62" s="185"/>
      <c r="X62" s="187"/>
      <c r="Y62" s="171"/>
    </row>
    <row r="63" spans="1:25" ht="12" customHeight="1">
      <c r="A63" s="167" t="s">
        <v>801</v>
      </c>
      <c r="B63" s="168"/>
      <c r="C63" s="168"/>
      <c r="D63" s="168"/>
      <c r="E63" s="168"/>
      <c r="F63" s="168"/>
      <c r="G63" s="168"/>
      <c r="H63" s="168"/>
      <c r="I63" s="168"/>
      <c r="J63" s="168"/>
      <c r="K63" s="168"/>
      <c r="L63" s="168"/>
      <c r="M63" s="170"/>
      <c r="N63" s="167" t="s">
        <v>801</v>
      </c>
      <c r="O63" s="168"/>
      <c r="P63" s="168"/>
      <c r="Q63" s="168"/>
      <c r="R63" s="168"/>
      <c r="S63" s="168"/>
      <c r="T63" s="168"/>
      <c r="U63" s="168"/>
      <c r="V63" s="168"/>
      <c r="W63" s="168"/>
      <c r="X63" s="168"/>
      <c r="Y63" s="171"/>
    </row>
    <row r="64" spans="1:25" ht="12" customHeight="1">
      <c r="A64" s="167"/>
      <c r="B64" s="390" t="s">
        <v>802</v>
      </c>
      <c r="C64" s="391"/>
      <c r="D64" s="391"/>
      <c r="E64" s="392"/>
      <c r="F64" s="384">
        <f>'入力シート'!F25</f>
        <v>356.4</v>
      </c>
      <c r="G64" s="385"/>
      <c r="H64" s="385"/>
      <c r="I64" s="388" t="s">
        <v>738</v>
      </c>
      <c r="J64" s="185"/>
      <c r="K64" s="187"/>
      <c r="L64" s="168"/>
      <c r="M64" s="170"/>
      <c r="N64" s="167"/>
      <c r="O64" s="390" t="s">
        <v>810</v>
      </c>
      <c r="P64" s="391"/>
      <c r="Q64" s="391"/>
      <c r="R64" s="392"/>
      <c r="S64" s="384">
        <f>'入力シート'!E16</f>
        <v>410.03</v>
      </c>
      <c r="T64" s="385"/>
      <c r="U64" s="385"/>
      <c r="V64" s="388" t="s">
        <v>738</v>
      </c>
      <c r="W64" s="185"/>
      <c r="X64" s="187"/>
      <c r="Y64" s="171"/>
    </row>
    <row r="65" spans="1:25" ht="12" customHeight="1">
      <c r="A65" s="167"/>
      <c r="B65" s="393"/>
      <c r="C65" s="394"/>
      <c r="D65" s="394"/>
      <c r="E65" s="395"/>
      <c r="F65" s="386"/>
      <c r="G65" s="387"/>
      <c r="H65" s="387"/>
      <c r="I65" s="389"/>
      <c r="J65" s="185"/>
      <c r="K65" s="187"/>
      <c r="L65" s="168"/>
      <c r="M65" s="170"/>
      <c r="N65" s="167"/>
      <c r="O65" s="393"/>
      <c r="P65" s="394"/>
      <c r="Q65" s="394"/>
      <c r="R65" s="395"/>
      <c r="S65" s="386"/>
      <c r="T65" s="387"/>
      <c r="U65" s="387"/>
      <c r="V65" s="389"/>
      <c r="W65" s="185"/>
      <c r="X65" s="187"/>
      <c r="Y65" s="171"/>
    </row>
    <row r="66" spans="1:25" ht="12" customHeight="1">
      <c r="A66" s="167" t="s">
        <v>803</v>
      </c>
      <c r="B66" s="168"/>
      <c r="C66" s="168"/>
      <c r="D66" s="168"/>
      <c r="E66" s="168"/>
      <c r="F66" s="168"/>
      <c r="G66" s="168"/>
      <c r="H66" s="168"/>
      <c r="I66" s="168"/>
      <c r="J66" s="168"/>
      <c r="K66" s="168"/>
      <c r="L66" s="168"/>
      <c r="M66" s="170"/>
      <c r="N66" s="167" t="s">
        <v>803</v>
      </c>
      <c r="O66" s="168"/>
      <c r="P66" s="168"/>
      <c r="Q66" s="168"/>
      <c r="R66" s="168"/>
      <c r="S66" s="168"/>
      <c r="T66" s="168"/>
      <c r="U66" s="168"/>
      <c r="V66" s="168"/>
      <c r="W66" s="168"/>
      <c r="X66" s="168"/>
      <c r="Y66" s="171"/>
    </row>
    <row r="67" spans="1:25" ht="12" customHeight="1">
      <c r="A67" s="167" t="s">
        <v>811</v>
      </c>
      <c r="B67" s="168"/>
      <c r="C67" s="168"/>
      <c r="D67" s="168"/>
      <c r="E67" s="168"/>
      <c r="F67" s="168"/>
      <c r="G67" s="168"/>
      <c r="H67" s="168"/>
      <c r="I67" s="168"/>
      <c r="J67" s="168"/>
      <c r="K67" s="168"/>
      <c r="L67" s="168"/>
      <c r="M67" s="170"/>
      <c r="N67" s="167" t="s">
        <v>805</v>
      </c>
      <c r="O67" s="168"/>
      <c r="P67" s="168"/>
      <c r="Q67" s="168"/>
      <c r="R67" s="168"/>
      <c r="S67" s="168"/>
      <c r="T67" s="168"/>
      <c r="U67" s="168"/>
      <c r="V67" s="168"/>
      <c r="W67" s="168"/>
      <c r="X67" s="168"/>
      <c r="Y67" s="171"/>
    </row>
    <row r="68" spans="1:25" ht="12" customHeight="1">
      <c r="A68" s="167" t="s">
        <v>812</v>
      </c>
      <c r="B68" s="168"/>
      <c r="C68" s="168"/>
      <c r="D68" s="168"/>
      <c r="E68" s="168"/>
      <c r="F68" s="168"/>
      <c r="G68" s="168"/>
      <c r="H68" s="168"/>
      <c r="I68" s="168"/>
      <c r="J68" s="168"/>
      <c r="K68" s="168"/>
      <c r="L68" s="168"/>
      <c r="M68" s="170"/>
      <c r="N68" s="167" t="s">
        <v>806</v>
      </c>
      <c r="O68" s="168"/>
      <c r="P68" s="168"/>
      <c r="Q68" s="168"/>
      <c r="R68" s="168"/>
      <c r="S68" s="168"/>
      <c r="T68" s="168"/>
      <c r="U68" s="168"/>
      <c r="V68" s="168"/>
      <c r="W68" s="168"/>
      <c r="X68" s="168"/>
      <c r="Y68" s="171"/>
    </row>
    <row r="69" spans="1:25" ht="11.25">
      <c r="A69" s="167"/>
      <c r="B69" s="168"/>
      <c r="C69" s="168"/>
      <c r="D69" s="168"/>
      <c r="E69" s="168"/>
      <c r="F69" s="168"/>
      <c r="G69" s="168"/>
      <c r="H69" s="168"/>
      <c r="I69" s="168"/>
      <c r="J69" s="168"/>
      <c r="K69" s="168"/>
      <c r="L69" s="168"/>
      <c r="M69" s="170"/>
      <c r="N69" s="167"/>
      <c r="O69" s="168"/>
      <c r="P69" s="168"/>
      <c r="Q69" s="168"/>
      <c r="R69" s="168"/>
      <c r="S69" s="168"/>
      <c r="T69" s="168"/>
      <c r="U69" s="168"/>
      <c r="V69" s="168"/>
      <c r="W69" s="168"/>
      <c r="X69" s="168"/>
      <c r="Y69" s="171"/>
    </row>
    <row r="70" spans="1:25" ht="11.25">
      <c r="A70" s="167" t="s">
        <v>813</v>
      </c>
      <c r="B70" s="168"/>
      <c r="C70" s="168"/>
      <c r="D70" s="168"/>
      <c r="E70" s="168"/>
      <c r="F70" s="168"/>
      <c r="G70" s="168"/>
      <c r="H70" s="168"/>
      <c r="I70" s="168"/>
      <c r="J70" s="168"/>
      <c r="K70" s="168"/>
      <c r="L70" s="168"/>
      <c r="M70" s="170"/>
      <c r="N70" s="167" t="s">
        <v>813</v>
      </c>
      <c r="O70" s="168"/>
      <c r="P70" s="168"/>
      <c r="Q70" s="168"/>
      <c r="R70" s="168"/>
      <c r="S70" s="168"/>
      <c r="T70" s="168"/>
      <c r="U70" s="168"/>
      <c r="V70" s="168"/>
      <c r="W70" s="168"/>
      <c r="X70" s="168"/>
      <c r="Y70" s="171"/>
    </row>
    <row r="71" spans="1:25" ht="11.25">
      <c r="A71" s="167" t="s">
        <v>798</v>
      </c>
      <c r="B71" s="168"/>
      <c r="C71" s="168"/>
      <c r="D71" s="168"/>
      <c r="E71" s="168"/>
      <c r="F71" s="168"/>
      <c r="G71" s="168"/>
      <c r="H71" s="168"/>
      <c r="I71" s="168"/>
      <c r="J71" s="168"/>
      <c r="K71" s="168"/>
      <c r="L71" s="168"/>
      <c r="M71" s="170"/>
      <c r="N71" s="167" t="s">
        <v>798</v>
      </c>
      <c r="O71" s="168"/>
      <c r="P71" s="168"/>
      <c r="Q71" s="168"/>
      <c r="R71" s="168"/>
      <c r="S71" s="168"/>
      <c r="T71" s="168"/>
      <c r="U71" s="168"/>
      <c r="V71" s="168"/>
      <c r="W71" s="168"/>
      <c r="X71" s="168"/>
      <c r="Y71" s="171"/>
    </row>
    <row r="72" spans="1:25" ht="13.5">
      <c r="A72" s="167"/>
      <c r="B72" s="396" t="s">
        <v>809</v>
      </c>
      <c r="C72" s="397"/>
      <c r="D72" s="397"/>
      <c r="E72" s="398"/>
      <c r="F72" s="384">
        <f>'入力シート'!E26</f>
        <v>3024</v>
      </c>
      <c r="G72" s="385"/>
      <c r="H72" s="385"/>
      <c r="I72" s="388" t="s">
        <v>738</v>
      </c>
      <c r="J72" s="185"/>
      <c r="K72" s="187"/>
      <c r="L72" s="168"/>
      <c r="M72" s="170"/>
      <c r="N72" s="167"/>
      <c r="O72" s="396" t="s">
        <v>809</v>
      </c>
      <c r="P72" s="397"/>
      <c r="Q72" s="397"/>
      <c r="R72" s="398"/>
      <c r="S72" s="384">
        <f>'入力シート'!D17</f>
        <v>3012.03</v>
      </c>
      <c r="T72" s="385"/>
      <c r="U72" s="385"/>
      <c r="V72" s="388" t="s">
        <v>738</v>
      </c>
      <c r="W72" s="185"/>
      <c r="X72" s="187"/>
      <c r="Y72" s="171"/>
    </row>
    <row r="73" spans="1:25" ht="13.5">
      <c r="A73" s="167"/>
      <c r="B73" s="399"/>
      <c r="C73" s="400"/>
      <c r="D73" s="400"/>
      <c r="E73" s="401"/>
      <c r="F73" s="386"/>
      <c r="G73" s="387"/>
      <c r="H73" s="387"/>
      <c r="I73" s="389"/>
      <c r="J73" s="185"/>
      <c r="K73" s="187"/>
      <c r="L73" s="168"/>
      <c r="M73" s="170"/>
      <c r="N73" s="167"/>
      <c r="O73" s="399"/>
      <c r="P73" s="400"/>
      <c r="Q73" s="400"/>
      <c r="R73" s="401"/>
      <c r="S73" s="386"/>
      <c r="T73" s="387"/>
      <c r="U73" s="387"/>
      <c r="V73" s="389"/>
      <c r="W73" s="185"/>
      <c r="X73" s="187"/>
      <c r="Y73" s="171"/>
    </row>
    <row r="74" spans="1:25" ht="11.25">
      <c r="A74" s="167" t="s">
        <v>801</v>
      </c>
      <c r="B74" s="168"/>
      <c r="C74" s="168"/>
      <c r="D74" s="168"/>
      <c r="E74" s="168"/>
      <c r="F74" s="168"/>
      <c r="G74" s="168"/>
      <c r="H74" s="168"/>
      <c r="I74" s="168"/>
      <c r="J74" s="168"/>
      <c r="K74" s="168"/>
      <c r="L74" s="168"/>
      <c r="M74" s="170"/>
      <c r="N74" s="167" t="s">
        <v>801</v>
      </c>
      <c r="O74" s="168"/>
      <c r="P74" s="168"/>
      <c r="Q74" s="168"/>
      <c r="R74" s="168"/>
      <c r="S74" s="168"/>
      <c r="T74" s="168"/>
      <c r="U74" s="168"/>
      <c r="V74" s="168"/>
      <c r="W74" s="168"/>
      <c r="X74" s="168"/>
      <c r="Y74" s="171"/>
    </row>
    <row r="75" spans="1:25" ht="13.5">
      <c r="A75" s="167"/>
      <c r="B75" s="390" t="s">
        <v>802</v>
      </c>
      <c r="C75" s="391"/>
      <c r="D75" s="391"/>
      <c r="E75" s="392"/>
      <c r="F75" s="384">
        <f>'入力シート'!F26</f>
        <v>298.79</v>
      </c>
      <c r="G75" s="385"/>
      <c r="H75" s="385"/>
      <c r="I75" s="388" t="s">
        <v>738</v>
      </c>
      <c r="J75" s="185"/>
      <c r="K75" s="187"/>
      <c r="L75" s="168"/>
      <c r="M75" s="170"/>
      <c r="N75" s="167"/>
      <c r="O75" s="390" t="s">
        <v>802</v>
      </c>
      <c r="P75" s="391"/>
      <c r="Q75" s="391"/>
      <c r="R75" s="392"/>
      <c r="S75" s="384">
        <f>'入力シート'!E17</f>
        <v>353.5</v>
      </c>
      <c r="T75" s="385"/>
      <c r="U75" s="385"/>
      <c r="V75" s="388" t="s">
        <v>738</v>
      </c>
      <c r="W75" s="185"/>
      <c r="X75" s="187"/>
      <c r="Y75" s="171"/>
    </row>
    <row r="76" spans="1:25" ht="13.5">
      <c r="A76" s="167"/>
      <c r="B76" s="393"/>
      <c r="C76" s="394"/>
      <c r="D76" s="394"/>
      <c r="E76" s="395"/>
      <c r="F76" s="386"/>
      <c r="G76" s="387"/>
      <c r="H76" s="387"/>
      <c r="I76" s="389"/>
      <c r="J76" s="185"/>
      <c r="K76" s="187"/>
      <c r="L76" s="168"/>
      <c r="M76" s="170"/>
      <c r="N76" s="167"/>
      <c r="O76" s="393"/>
      <c r="P76" s="394"/>
      <c r="Q76" s="394"/>
      <c r="R76" s="395"/>
      <c r="S76" s="386"/>
      <c r="T76" s="387"/>
      <c r="U76" s="387"/>
      <c r="V76" s="389"/>
      <c r="W76" s="185"/>
      <c r="X76" s="187"/>
      <c r="Y76" s="171"/>
    </row>
    <row r="77" spans="1:25" ht="11.25">
      <c r="A77" s="167" t="s">
        <v>803</v>
      </c>
      <c r="B77" s="168"/>
      <c r="C77" s="168"/>
      <c r="D77" s="168"/>
      <c r="E77" s="168"/>
      <c r="F77" s="168"/>
      <c r="G77" s="168"/>
      <c r="H77" s="168"/>
      <c r="I77" s="168"/>
      <c r="J77" s="168"/>
      <c r="K77" s="168"/>
      <c r="L77" s="168"/>
      <c r="M77" s="170"/>
      <c r="N77" s="167" t="s">
        <v>803</v>
      </c>
      <c r="O77" s="168"/>
      <c r="P77" s="168"/>
      <c r="Q77" s="168"/>
      <c r="R77" s="168"/>
      <c r="S77" s="168"/>
      <c r="T77" s="168"/>
      <c r="U77" s="168"/>
      <c r="V77" s="168"/>
      <c r="W77" s="168"/>
      <c r="X77" s="168"/>
      <c r="Y77" s="171"/>
    </row>
    <row r="78" spans="1:25" ht="11.25">
      <c r="A78" s="167" t="s">
        <v>811</v>
      </c>
      <c r="B78" s="168"/>
      <c r="C78" s="168"/>
      <c r="D78" s="168"/>
      <c r="E78" s="168"/>
      <c r="F78" s="168"/>
      <c r="G78" s="168"/>
      <c r="H78" s="168"/>
      <c r="I78" s="168"/>
      <c r="J78" s="168"/>
      <c r="K78" s="168"/>
      <c r="L78" s="168"/>
      <c r="M78" s="170"/>
      <c r="N78" s="167" t="s">
        <v>805</v>
      </c>
      <c r="O78" s="168"/>
      <c r="P78" s="168"/>
      <c r="Q78" s="168"/>
      <c r="R78" s="168"/>
      <c r="S78" s="168"/>
      <c r="T78" s="168"/>
      <c r="U78" s="168"/>
      <c r="V78" s="168"/>
      <c r="W78" s="168"/>
      <c r="X78" s="168"/>
      <c r="Y78" s="171"/>
    </row>
    <row r="79" spans="1:25" ht="11.25">
      <c r="A79" s="167" t="s">
        <v>806</v>
      </c>
      <c r="B79" s="168"/>
      <c r="C79" s="168"/>
      <c r="D79" s="168"/>
      <c r="E79" s="168"/>
      <c r="F79" s="168"/>
      <c r="G79" s="168"/>
      <c r="H79" s="168"/>
      <c r="I79" s="168"/>
      <c r="J79" s="168"/>
      <c r="K79" s="168"/>
      <c r="L79" s="168"/>
      <c r="M79" s="170"/>
      <c r="N79" s="167" t="s">
        <v>806</v>
      </c>
      <c r="O79" s="168"/>
      <c r="P79" s="168"/>
      <c r="Q79" s="168"/>
      <c r="R79" s="168"/>
      <c r="S79" s="168"/>
      <c r="T79" s="168"/>
      <c r="U79" s="168"/>
      <c r="V79" s="168"/>
      <c r="W79" s="168"/>
      <c r="X79" s="168"/>
      <c r="Y79" s="171"/>
    </row>
    <row r="80" spans="1:25" ht="11.25">
      <c r="A80" s="167"/>
      <c r="B80" s="168"/>
      <c r="C80" s="168"/>
      <c r="D80" s="168"/>
      <c r="E80" s="168"/>
      <c r="F80" s="168"/>
      <c r="G80" s="168"/>
      <c r="H80" s="168"/>
      <c r="I80" s="168"/>
      <c r="J80" s="168"/>
      <c r="K80" s="168"/>
      <c r="L80" s="168"/>
      <c r="M80" s="170"/>
      <c r="N80" s="167"/>
      <c r="O80" s="168"/>
      <c r="P80" s="168"/>
      <c r="Q80" s="168"/>
      <c r="R80" s="168"/>
      <c r="S80" s="168"/>
      <c r="T80" s="168"/>
      <c r="U80" s="168"/>
      <c r="V80" s="168"/>
      <c r="W80" s="168"/>
      <c r="X80" s="168"/>
      <c r="Y80" s="171"/>
    </row>
    <row r="81" spans="1:25" ht="12" customHeight="1">
      <c r="A81" s="167"/>
      <c r="B81" s="168"/>
      <c r="C81" s="168"/>
      <c r="D81" s="168"/>
      <c r="E81" s="168"/>
      <c r="F81" s="168"/>
      <c r="G81" s="168"/>
      <c r="H81" s="168"/>
      <c r="I81" s="168"/>
      <c r="J81" s="168"/>
      <c r="K81" s="168"/>
      <c r="L81" s="168"/>
      <c r="M81" s="170"/>
      <c r="N81" s="168"/>
      <c r="O81" s="168"/>
      <c r="P81" s="168"/>
      <c r="Q81" s="168"/>
      <c r="R81" s="168"/>
      <c r="S81" s="168"/>
      <c r="T81" s="168"/>
      <c r="U81" s="168"/>
      <c r="V81" s="168"/>
      <c r="W81" s="168"/>
      <c r="X81" s="168"/>
      <c r="Y81" s="171"/>
    </row>
    <row r="82" spans="1:25" ht="12" customHeight="1">
      <c r="A82" s="167"/>
      <c r="B82" s="168"/>
      <c r="C82" s="168"/>
      <c r="D82" s="168"/>
      <c r="E82" s="168"/>
      <c r="F82" s="168"/>
      <c r="G82" s="168"/>
      <c r="H82" s="168"/>
      <c r="I82" s="168"/>
      <c r="J82" s="168"/>
      <c r="K82" s="168"/>
      <c r="L82" s="168"/>
      <c r="M82" s="170"/>
      <c r="N82" s="168"/>
      <c r="O82" s="168"/>
      <c r="P82" s="168"/>
      <c r="Q82" s="168"/>
      <c r="R82" s="168"/>
      <c r="S82" s="168"/>
      <c r="T82" s="168"/>
      <c r="U82" s="168"/>
      <c r="V82" s="168"/>
      <c r="W82" s="168"/>
      <c r="X82" s="168"/>
      <c r="Y82" s="171"/>
    </row>
    <row r="83" spans="1:25" ht="12" customHeight="1">
      <c r="A83" s="167"/>
      <c r="B83" s="168"/>
      <c r="C83" s="168"/>
      <c r="D83" s="168"/>
      <c r="E83" s="168"/>
      <c r="F83" s="168"/>
      <c r="G83" s="168"/>
      <c r="H83" s="168"/>
      <c r="I83" s="168"/>
      <c r="J83" s="168"/>
      <c r="K83" s="168"/>
      <c r="L83" s="168"/>
      <c r="M83" s="170"/>
      <c r="N83" s="168"/>
      <c r="O83" s="168"/>
      <c r="P83" s="168"/>
      <c r="Q83" s="168"/>
      <c r="R83" s="168"/>
      <c r="S83" s="168"/>
      <c r="T83" s="168"/>
      <c r="U83" s="168"/>
      <c r="V83" s="168"/>
      <c r="W83" s="168"/>
      <c r="X83" s="168"/>
      <c r="Y83" s="171"/>
    </row>
    <row r="84" spans="1:25" ht="12" customHeight="1">
      <c r="A84" s="167"/>
      <c r="B84" s="168"/>
      <c r="C84" s="168"/>
      <c r="D84" s="168"/>
      <c r="E84" s="168"/>
      <c r="F84" s="168"/>
      <c r="G84" s="168"/>
      <c r="H84" s="168"/>
      <c r="I84" s="168"/>
      <c r="J84" s="168"/>
      <c r="K84" s="168"/>
      <c r="L84" s="168"/>
      <c r="M84" s="170"/>
      <c r="N84" s="168"/>
      <c r="O84" s="168"/>
      <c r="P84" s="168"/>
      <c r="Q84" s="168"/>
      <c r="R84" s="168"/>
      <c r="S84" s="168"/>
      <c r="T84" s="168"/>
      <c r="U84" s="168"/>
      <c r="V84" s="168"/>
      <c r="W84" s="168"/>
      <c r="X84" s="168"/>
      <c r="Y84" s="171"/>
    </row>
    <row r="85" spans="1:25" ht="12" customHeight="1">
      <c r="A85" s="167"/>
      <c r="B85" s="168"/>
      <c r="C85" s="168"/>
      <c r="D85" s="168"/>
      <c r="E85" s="168"/>
      <c r="F85" s="168"/>
      <c r="G85" s="168"/>
      <c r="H85" s="168"/>
      <c r="I85" s="168"/>
      <c r="J85" s="168"/>
      <c r="K85" s="168"/>
      <c r="L85" s="168"/>
      <c r="M85" s="170"/>
      <c r="N85" s="168"/>
      <c r="O85" s="168"/>
      <c r="P85" s="168"/>
      <c r="Q85" s="168"/>
      <c r="R85" s="168"/>
      <c r="S85" s="168"/>
      <c r="T85" s="168"/>
      <c r="U85" s="168"/>
      <c r="V85" s="168"/>
      <c r="W85" s="168"/>
      <c r="X85" s="168"/>
      <c r="Y85" s="171"/>
    </row>
    <row r="86" spans="1:25" ht="12" customHeight="1">
      <c r="A86" s="167"/>
      <c r="B86" s="168"/>
      <c r="C86" s="168"/>
      <c r="D86" s="168"/>
      <c r="E86" s="168"/>
      <c r="F86" s="168"/>
      <c r="G86" s="168"/>
      <c r="H86" s="168"/>
      <c r="I86" s="168"/>
      <c r="J86" s="168"/>
      <c r="K86" s="168"/>
      <c r="L86" s="168"/>
      <c r="M86" s="170"/>
      <c r="N86" s="168"/>
      <c r="O86" s="168"/>
      <c r="P86" s="168"/>
      <c r="Q86" s="168"/>
      <c r="R86" s="168"/>
      <c r="S86" s="168"/>
      <c r="T86" s="168"/>
      <c r="U86" s="168"/>
      <c r="V86" s="168"/>
      <c r="W86" s="168"/>
      <c r="X86" s="168"/>
      <c r="Y86" s="171"/>
    </row>
    <row r="87" spans="1:25" ht="12" customHeight="1">
      <c r="A87" s="178"/>
      <c r="B87" s="179"/>
      <c r="C87" s="179"/>
      <c r="D87" s="179"/>
      <c r="E87" s="179"/>
      <c r="F87" s="179"/>
      <c r="G87" s="179"/>
      <c r="H87" s="179"/>
      <c r="I87" s="179"/>
      <c r="J87" s="179"/>
      <c r="K87" s="179"/>
      <c r="L87" s="179"/>
      <c r="M87" s="180"/>
      <c r="N87" s="179"/>
      <c r="O87" s="179"/>
      <c r="P87" s="179"/>
      <c r="Q87" s="179"/>
      <c r="R87" s="179"/>
      <c r="S87" s="179"/>
      <c r="T87" s="179"/>
      <c r="U87" s="179"/>
      <c r="V87" s="179"/>
      <c r="W87" s="179"/>
      <c r="X87" s="179"/>
      <c r="Y87" s="181"/>
    </row>
    <row r="88" spans="1:25" ht="10.5" customHeight="1">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row>
    <row r="89" spans="1:25" ht="10.5" customHeight="1">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row>
    <row r="90" spans="1:25" ht="10.5" customHeight="1">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row>
    <row r="91" spans="1:25" ht="10.5" customHeight="1">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row>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2" customHeight="1"/>
    <row r="124" ht="12" customHeight="1"/>
  </sheetData>
  <sheetProtection/>
  <mergeCells count="45">
    <mergeCell ref="B75:E76"/>
    <mergeCell ref="F75:H76"/>
    <mergeCell ref="I75:I76"/>
    <mergeCell ref="O75:R76"/>
    <mergeCell ref="S75:U76"/>
    <mergeCell ref="V75:V76"/>
    <mergeCell ref="B72:E73"/>
    <mergeCell ref="F72:H73"/>
    <mergeCell ref="I72:I73"/>
    <mergeCell ref="O72:R73"/>
    <mergeCell ref="S72:U73"/>
    <mergeCell ref="V72:V73"/>
    <mergeCell ref="B64:E65"/>
    <mergeCell ref="F64:H65"/>
    <mergeCell ref="I64:I65"/>
    <mergeCell ref="O64:R65"/>
    <mergeCell ref="S64:U65"/>
    <mergeCell ref="V64:V65"/>
    <mergeCell ref="B61:E62"/>
    <mergeCell ref="F61:H62"/>
    <mergeCell ref="I61:I62"/>
    <mergeCell ref="O61:R62"/>
    <mergeCell ref="S61:U62"/>
    <mergeCell ref="V61:V62"/>
    <mergeCell ref="V49:V50"/>
    <mergeCell ref="B53:E54"/>
    <mergeCell ref="F53:H54"/>
    <mergeCell ref="I53:I54"/>
    <mergeCell ref="O53:R54"/>
    <mergeCell ref="S53:U54"/>
    <mergeCell ref="V53:V54"/>
    <mergeCell ref="A47:F47"/>
    <mergeCell ref="N47:S47"/>
    <mergeCell ref="B49:E50"/>
    <mergeCell ref="F49:H50"/>
    <mergeCell ref="I49:I50"/>
    <mergeCell ref="O49:R50"/>
    <mergeCell ref="S49:U50"/>
    <mergeCell ref="O10:P10"/>
    <mergeCell ref="B15:C15"/>
    <mergeCell ref="G15:H15"/>
    <mergeCell ref="O15:P15"/>
    <mergeCell ref="T15:U15"/>
    <mergeCell ref="C28:E28"/>
    <mergeCell ref="P28:R28"/>
  </mergeCells>
  <printOptions horizontalCentered="1"/>
  <pageMargins left="0.6299212598425197" right="0.6299212598425197" top="0.7874015748031497" bottom="0.7874015748031497" header="0.5118110236220472" footer="0.5118110236220472"/>
  <pageSetup horizontalDpi="600" verticalDpi="600" orientation="landscape" paperSize="9" scale="82" r:id="rId1"/>
  <rowBreaks count="1" manualBreakCount="1">
    <brk id="46" max="22" man="1"/>
  </rowBreaks>
</worksheet>
</file>

<file path=xl/worksheets/sheet14.xml><?xml version="1.0" encoding="utf-8"?>
<worksheet xmlns="http://schemas.openxmlformats.org/spreadsheetml/2006/main" xmlns:r="http://schemas.openxmlformats.org/officeDocument/2006/relationships">
  <dimension ref="A1:AU43"/>
  <sheetViews>
    <sheetView showGridLines="0" zoomScalePageLayoutView="0" workbookViewId="0" topLeftCell="A1">
      <selection activeCell="A2" sqref="A2"/>
    </sheetView>
  </sheetViews>
  <sheetFormatPr defaultColWidth="9.140625" defaultRowHeight="12.75"/>
  <cols>
    <col min="1" max="52" width="3.00390625" style="32" customWidth="1"/>
    <col min="53" max="16384" width="9.140625" style="32" customWidth="1"/>
  </cols>
  <sheetData>
    <row r="1" spans="1:34" ht="13.5">
      <c r="A1" s="137" t="s">
        <v>702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9"/>
    </row>
    <row r="2" spans="1:34" ht="13.5">
      <c r="A2" s="141" t="s">
        <v>703</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3"/>
    </row>
    <row r="3" spans="1:33" ht="17.25">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row>
    <row r="4" spans="1:33" ht="17.25">
      <c r="A4" s="402" t="s">
        <v>704</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row>
    <row r="5" ht="13.5">
      <c r="I5" s="34"/>
    </row>
    <row r="7" spans="3:33" ht="13.5">
      <c r="C7" s="148"/>
      <c r="D7" s="148"/>
      <c r="E7" s="148"/>
      <c r="F7" s="148"/>
      <c r="G7" s="148"/>
      <c r="H7" s="148"/>
      <c r="U7" s="149"/>
      <c r="V7" s="149"/>
      <c r="W7" s="149"/>
      <c r="X7" s="149"/>
      <c r="Y7" s="150" t="s">
        <v>705</v>
      </c>
      <c r="Z7" s="151" t="str">
        <f>'入力シート'!B6</f>
        <v>コミュニティー団地</v>
      </c>
      <c r="AA7" s="151"/>
      <c r="AB7" s="151"/>
      <c r="AC7" s="151"/>
      <c r="AD7" s="151"/>
      <c r="AE7" s="151"/>
      <c r="AF7" s="151"/>
      <c r="AG7" s="151"/>
    </row>
    <row r="9" spans="2:8" ht="13.5">
      <c r="B9" s="148"/>
      <c r="C9" s="148"/>
      <c r="D9" s="148"/>
      <c r="E9" s="148"/>
      <c r="F9" s="148"/>
      <c r="G9" s="148"/>
      <c r="H9" s="148"/>
    </row>
    <row r="11" spans="1:8" ht="13.5">
      <c r="A11" s="148" t="s">
        <v>706</v>
      </c>
      <c r="C11" s="148"/>
      <c r="D11" s="148"/>
      <c r="E11" s="148"/>
      <c r="F11" s="148"/>
      <c r="G11" s="148"/>
      <c r="H11" s="148"/>
    </row>
    <row r="13" spans="2:8" ht="13.5">
      <c r="B13" s="148"/>
      <c r="C13" s="152" t="s">
        <v>707</v>
      </c>
      <c r="D13" s="148"/>
      <c r="E13" s="148"/>
      <c r="F13" s="148"/>
      <c r="G13" s="148"/>
      <c r="H13" s="148"/>
    </row>
    <row r="14" spans="2:10" ht="13.5">
      <c r="B14" s="148"/>
      <c r="D14" s="148"/>
      <c r="E14" s="148"/>
      <c r="F14" s="148"/>
      <c r="G14" s="148"/>
      <c r="H14" s="153" t="s">
        <v>708</v>
      </c>
      <c r="I14" s="154">
        <f>'入力シート'!$E$28</f>
        <v>3</v>
      </c>
      <c r="J14" s="155" t="s">
        <v>709</v>
      </c>
    </row>
    <row r="16" spans="2:8" ht="19.5" customHeight="1">
      <c r="B16" s="148"/>
      <c r="C16" s="148" t="s">
        <v>710</v>
      </c>
      <c r="D16" s="148"/>
      <c r="E16" s="148"/>
      <c r="F16" s="148"/>
      <c r="G16" s="148"/>
      <c r="H16" s="148"/>
    </row>
    <row r="17" spans="2:28" ht="19.5" customHeight="1">
      <c r="B17" s="148"/>
      <c r="C17" s="403"/>
      <c r="D17" s="404"/>
      <c r="E17" s="404"/>
      <c r="F17" s="404"/>
      <c r="G17" s="404"/>
      <c r="H17" s="405"/>
      <c r="I17" s="406" t="s">
        <v>711</v>
      </c>
      <c r="J17" s="407"/>
      <c r="K17" s="407"/>
      <c r="L17" s="407"/>
      <c r="M17" s="407"/>
      <c r="N17" s="407"/>
      <c r="O17" s="407"/>
      <c r="P17" s="407"/>
      <c r="Q17" s="407"/>
      <c r="R17" s="408"/>
      <c r="S17" s="406" t="s">
        <v>712</v>
      </c>
      <c r="T17" s="407"/>
      <c r="U17" s="407"/>
      <c r="V17" s="407"/>
      <c r="W17" s="407"/>
      <c r="X17" s="407"/>
      <c r="Y17" s="407"/>
      <c r="Z17" s="407"/>
      <c r="AA17" s="407"/>
      <c r="AB17" s="408"/>
    </row>
    <row r="18" spans="2:28" ht="19.5" customHeight="1">
      <c r="B18" s="148"/>
      <c r="C18" s="409" t="s">
        <v>713</v>
      </c>
      <c r="D18" s="410"/>
      <c r="E18" s="410"/>
      <c r="F18" s="410"/>
      <c r="G18" s="410"/>
      <c r="H18" s="411"/>
      <c r="I18" s="412">
        <f>'入力シート'!D15</f>
        <v>864</v>
      </c>
      <c r="J18" s="413"/>
      <c r="K18" s="413"/>
      <c r="L18" s="413"/>
      <c r="M18" s="413"/>
      <c r="N18" s="413"/>
      <c r="O18" s="413"/>
      <c r="P18" s="413"/>
      <c r="Q18" s="413"/>
      <c r="R18" s="414"/>
      <c r="S18" s="415">
        <f>'入力シート'!E15</f>
        <v>466.56</v>
      </c>
      <c r="T18" s="416"/>
      <c r="U18" s="416"/>
      <c r="V18" s="416"/>
      <c r="W18" s="416"/>
      <c r="X18" s="416"/>
      <c r="Y18" s="416"/>
      <c r="Z18" s="416"/>
      <c r="AA18" s="416"/>
      <c r="AB18" s="417"/>
    </row>
    <row r="19" spans="2:28" ht="19.5" customHeight="1">
      <c r="B19" s="148"/>
      <c r="C19" s="409" t="s">
        <v>714</v>
      </c>
      <c r="D19" s="410"/>
      <c r="E19" s="410"/>
      <c r="F19" s="410"/>
      <c r="G19" s="410"/>
      <c r="H19" s="411"/>
      <c r="I19" s="412">
        <f>'入力シート'!D16</f>
        <v>1316.21</v>
      </c>
      <c r="J19" s="413"/>
      <c r="K19" s="413"/>
      <c r="L19" s="413"/>
      <c r="M19" s="413"/>
      <c r="N19" s="413"/>
      <c r="O19" s="413"/>
      <c r="P19" s="413"/>
      <c r="Q19" s="413"/>
      <c r="R19" s="414"/>
      <c r="S19" s="415">
        <f>'入力シート'!E16</f>
        <v>410.03</v>
      </c>
      <c r="T19" s="416"/>
      <c r="U19" s="416"/>
      <c r="V19" s="416"/>
      <c r="W19" s="416"/>
      <c r="X19" s="416"/>
      <c r="Y19" s="416"/>
      <c r="Z19" s="416"/>
      <c r="AA19" s="416"/>
      <c r="AB19" s="417"/>
    </row>
    <row r="20" spans="3:28" ht="19.5" customHeight="1">
      <c r="C20" s="409" t="s">
        <v>715</v>
      </c>
      <c r="D20" s="410"/>
      <c r="E20" s="410"/>
      <c r="F20" s="410"/>
      <c r="G20" s="410"/>
      <c r="H20" s="411"/>
      <c r="I20" s="412">
        <f>'入力シート'!D17</f>
        <v>3012.03</v>
      </c>
      <c r="J20" s="413"/>
      <c r="K20" s="413"/>
      <c r="L20" s="413"/>
      <c r="M20" s="413"/>
      <c r="N20" s="413"/>
      <c r="O20" s="413"/>
      <c r="P20" s="413"/>
      <c r="Q20" s="413"/>
      <c r="R20" s="414"/>
      <c r="S20" s="418">
        <f>'入力シート'!E17</f>
        <v>353.5</v>
      </c>
      <c r="T20" s="419"/>
      <c r="U20" s="419"/>
      <c r="V20" s="419"/>
      <c r="W20" s="419"/>
      <c r="X20" s="419"/>
      <c r="Y20" s="419"/>
      <c r="Z20" s="419"/>
      <c r="AA20" s="419"/>
      <c r="AB20" s="420"/>
    </row>
    <row r="23" spans="1:8" ht="13.5">
      <c r="A23" s="148" t="s">
        <v>716</v>
      </c>
      <c r="C23" s="148"/>
      <c r="D23" s="148"/>
      <c r="E23" s="148"/>
      <c r="F23" s="148"/>
      <c r="G23" s="148"/>
      <c r="H23" s="148"/>
    </row>
    <row r="25" spans="2:47" ht="13.5">
      <c r="B25" s="148"/>
      <c r="D25" s="148"/>
      <c r="E25" s="148"/>
      <c r="F25" s="148"/>
      <c r="G25" s="148"/>
      <c r="H25" s="148"/>
      <c r="L25" s="156" t="s">
        <v>717</v>
      </c>
      <c r="M25" s="157">
        <f>'入力シート'!$B$28</f>
        <v>8</v>
      </c>
      <c r="N25" s="32" t="s">
        <v>718</v>
      </c>
      <c r="W25" s="157">
        <f>'入力シート'!$B$28</f>
        <v>8</v>
      </c>
      <c r="X25" s="32" t="s">
        <v>719</v>
      </c>
      <c r="AU25" s="152"/>
    </row>
    <row r="26" spans="2:10" ht="13.5">
      <c r="B26" s="148"/>
      <c r="C26" s="155"/>
      <c r="D26" s="148"/>
      <c r="E26" s="148"/>
      <c r="F26" s="148"/>
      <c r="G26" s="148"/>
      <c r="H26" s="153" t="s">
        <v>708</v>
      </c>
      <c r="I26" s="154">
        <f>'入力シート'!$E$28</f>
        <v>3</v>
      </c>
      <c r="J26" s="155" t="s">
        <v>709</v>
      </c>
    </row>
    <row r="28" spans="2:8" ht="19.5" customHeight="1">
      <c r="B28" s="148"/>
      <c r="C28" s="148" t="s">
        <v>720</v>
      </c>
      <c r="D28" s="148"/>
      <c r="E28" s="148"/>
      <c r="F28" s="148"/>
      <c r="G28" s="148"/>
      <c r="H28" s="148"/>
    </row>
    <row r="29" spans="2:28" ht="19.5" customHeight="1">
      <c r="B29" s="148"/>
      <c r="C29" s="403"/>
      <c r="D29" s="404"/>
      <c r="E29" s="404"/>
      <c r="F29" s="404"/>
      <c r="G29" s="404"/>
      <c r="H29" s="405"/>
      <c r="I29" s="406" t="s">
        <v>711</v>
      </c>
      <c r="J29" s="407"/>
      <c r="K29" s="407"/>
      <c r="L29" s="407"/>
      <c r="M29" s="407"/>
      <c r="N29" s="407"/>
      <c r="O29" s="407"/>
      <c r="P29" s="407"/>
      <c r="Q29" s="407"/>
      <c r="R29" s="408"/>
      <c r="S29" s="406" t="s">
        <v>712</v>
      </c>
      <c r="T29" s="407"/>
      <c r="U29" s="407"/>
      <c r="V29" s="407"/>
      <c r="W29" s="407"/>
      <c r="X29" s="407"/>
      <c r="Y29" s="407"/>
      <c r="Z29" s="407"/>
      <c r="AA29" s="407"/>
      <c r="AB29" s="408"/>
    </row>
    <row r="30" spans="2:28" ht="19.5" customHeight="1">
      <c r="B30" s="148"/>
      <c r="C30" s="409" t="s">
        <v>713</v>
      </c>
      <c r="D30" s="410"/>
      <c r="E30" s="410"/>
      <c r="F30" s="410"/>
      <c r="G30" s="410"/>
      <c r="H30" s="411"/>
      <c r="I30" s="421">
        <f>ROUNDDOWN(I18*($M$25/100)/(1+($M$25/100)),($I$26-1))</f>
        <v>64</v>
      </c>
      <c r="J30" s="422"/>
      <c r="K30" s="422"/>
      <c r="L30" s="422"/>
      <c r="M30" s="422"/>
      <c r="N30" s="422"/>
      <c r="O30" s="422"/>
      <c r="P30" s="422"/>
      <c r="Q30" s="422"/>
      <c r="R30" s="423"/>
      <c r="S30" s="421">
        <f>ROUNDDOWN(S18*($M$25/100)/(1+($M$25/100)),$I$26)</f>
        <v>34.56</v>
      </c>
      <c r="T30" s="422"/>
      <c r="U30" s="422"/>
      <c r="V30" s="422"/>
      <c r="W30" s="422"/>
      <c r="X30" s="422"/>
      <c r="Y30" s="422"/>
      <c r="Z30" s="422"/>
      <c r="AA30" s="422"/>
      <c r="AB30" s="423"/>
    </row>
    <row r="31" spans="2:28" ht="19.5" customHeight="1">
      <c r="B31" s="148"/>
      <c r="C31" s="409" t="s">
        <v>714</v>
      </c>
      <c r="D31" s="410"/>
      <c r="E31" s="410"/>
      <c r="F31" s="410"/>
      <c r="G31" s="410"/>
      <c r="H31" s="411"/>
      <c r="I31" s="421">
        <f>ROUNDDOWN(I19*($M$25/100)/(1+($M$25/100)),($I$26-1))</f>
        <v>97.49</v>
      </c>
      <c r="J31" s="422"/>
      <c r="K31" s="422"/>
      <c r="L31" s="422"/>
      <c r="M31" s="422"/>
      <c r="N31" s="422"/>
      <c r="O31" s="422"/>
      <c r="P31" s="422"/>
      <c r="Q31" s="422"/>
      <c r="R31" s="423"/>
      <c r="S31" s="421">
        <f>ROUNDDOWN(S19*($M$25/100)/(1+($M$25/100)),$I$26)</f>
        <v>30.372</v>
      </c>
      <c r="T31" s="422"/>
      <c r="U31" s="422"/>
      <c r="V31" s="422"/>
      <c r="W31" s="422"/>
      <c r="X31" s="422"/>
      <c r="Y31" s="422"/>
      <c r="Z31" s="422"/>
      <c r="AA31" s="422"/>
      <c r="AB31" s="423"/>
    </row>
    <row r="32" spans="3:28" ht="19.5" customHeight="1">
      <c r="C32" s="409" t="s">
        <v>715</v>
      </c>
      <c r="D32" s="410"/>
      <c r="E32" s="410"/>
      <c r="F32" s="410"/>
      <c r="G32" s="410"/>
      <c r="H32" s="411"/>
      <c r="I32" s="421">
        <f>ROUNDDOWN(I20*($M$25/100)/(1+($M$25/100)),($I$26-1))</f>
        <v>223.11</v>
      </c>
      <c r="J32" s="422"/>
      <c r="K32" s="422"/>
      <c r="L32" s="422"/>
      <c r="M32" s="422"/>
      <c r="N32" s="422"/>
      <c r="O32" s="422"/>
      <c r="P32" s="422"/>
      <c r="Q32" s="422"/>
      <c r="R32" s="423"/>
      <c r="S32" s="421">
        <f>ROUNDDOWN(S20*($M$25/100)/(1+($M$25/100)),$I$26)</f>
        <v>26.185</v>
      </c>
      <c r="T32" s="422"/>
      <c r="U32" s="422"/>
      <c r="V32" s="422"/>
      <c r="W32" s="422"/>
      <c r="X32" s="422"/>
      <c r="Y32" s="422"/>
      <c r="Z32" s="422"/>
      <c r="AA32" s="422"/>
      <c r="AB32" s="423"/>
    </row>
    <row r="35" spans="1:8" ht="13.5">
      <c r="A35" s="148" t="s">
        <v>721</v>
      </c>
      <c r="B35" s="148"/>
      <c r="C35" s="148"/>
      <c r="D35" s="148"/>
      <c r="E35" s="148"/>
      <c r="F35" s="148"/>
      <c r="G35" s="148"/>
      <c r="H35" s="148"/>
    </row>
    <row r="37" spans="3:8" ht="13.5">
      <c r="C37" s="152" t="s">
        <v>722</v>
      </c>
      <c r="D37" s="148"/>
      <c r="E37" s="148"/>
      <c r="F37" s="148"/>
      <c r="G37" s="148"/>
      <c r="H37" s="148"/>
    </row>
    <row r="39" spans="2:8" ht="19.5" customHeight="1">
      <c r="B39" s="148"/>
      <c r="C39" s="148" t="s">
        <v>723</v>
      </c>
      <c r="D39" s="148"/>
      <c r="E39" s="148"/>
      <c r="F39" s="148"/>
      <c r="G39" s="148"/>
      <c r="H39" s="148"/>
    </row>
    <row r="40" spans="2:28" ht="19.5" customHeight="1">
      <c r="B40" s="148"/>
      <c r="C40" s="424"/>
      <c r="D40" s="425"/>
      <c r="E40" s="425"/>
      <c r="F40" s="425"/>
      <c r="G40" s="425"/>
      <c r="H40" s="426"/>
      <c r="I40" s="406" t="s">
        <v>711</v>
      </c>
      <c r="J40" s="407"/>
      <c r="K40" s="407"/>
      <c r="L40" s="407"/>
      <c r="M40" s="407"/>
      <c r="N40" s="407"/>
      <c r="O40" s="407"/>
      <c r="P40" s="407"/>
      <c r="Q40" s="407"/>
      <c r="R40" s="408"/>
      <c r="S40" s="406" t="s">
        <v>712</v>
      </c>
      <c r="T40" s="407"/>
      <c r="U40" s="407"/>
      <c r="V40" s="407"/>
      <c r="W40" s="407"/>
      <c r="X40" s="407"/>
      <c r="Y40" s="407"/>
      <c r="Z40" s="407"/>
      <c r="AA40" s="407"/>
      <c r="AB40" s="408"/>
    </row>
    <row r="41" spans="2:28" ht="19.5" customHeight="1">
      <c r="B41" s="148"/>
      <c r="C41" s="409" t="s">
        <v>713</v>
      </c>
      <c r="D41" s="410"/>
      <c r="E41" s="410"/>
      <c r="F41" s="410"/>
      <c r="G41" s="410"/>
      <c r="H41" s="411"/>
      <c r="I41" s="412">
        <f>I18-I30</f>
        <v>800</v>
      </c>
      <c r="J41" s="413"/>
      <c r="K41" s="413"/>
      <c r="L41" s="413"/>
      <c r="M41" s="413"/>
      <c r="N41" s="413"/>
      <c r="O41" s="413"/>
      <c r="P41" s="413"/>
      <c r="Q41" s="413"/>
      <c r="R41" s="414"/>
      <c r="S41" s="421">
        <f>S18-S30</f>
        <v>432</v>
      </c>
      <c r="T41" s="422"/>
      <c r="U41" s="422"/>
      <c r="V41" s="422"/>
      <c r="W41" s="422"/>
      <c r="X41" s="422"/>
      <c r="Y41" s="422"/>
      <c r="Z41" s="422"/>
      <c r="AA41" s="422"/>
      <c r="AB41" s="423"/>
    </row>
    <row r="42" spans="2:28" ht="19.5" customHeight="1">
      <c r="B42" s="148"/>
      <c r="C42" s="409" t="s">
        <v>714</v>
      </c>
      <c r="D42" s="410"/>
      <c r="E42" s="410"/>
      <c r="F42" s="410"/>
      <c r="G42" s="410"/>
      <c r="H42" s="411"/>
      <c r="I42" s="412">
        <f>I19-I31</f>
        <v>1218.72</v>
      </c>
      <c r="J42" s="413"/>
      <c r="K42" s="413"/>
      <c r="L42" s="413"/>
      <c r="M42" s="413"/>
      <c r="N42" s="413"/>
      <c r="O42" s="413"/>
      <c r="P42" s="413"/>
      <c r="Q42" s="413"/>
      <c r="R42" s="414"/>
      <c r="S42" s="421">
        <f>S19-S31</f>
        <v>379.65799999999996</v>
      </c>
      <c r="T42" s="422"/>
      <c r="U42" s="422"/>
      <c r="V42" s="422"/>
      <c r="W42" s="422"/>
      <c r="X42" s="422"/>
      <c r="Y42" s="422"/>
      <c r="Z42" s="422"/>
      <c r="AA42" s="422"/>
      <c r="AB42" s="423"/>
    </row>
    <row r="43" spans="3:28" ht="19.5" customHeight="1">
      <c r="C43" s="409" t="s">
        <v>715</v>
      </c>
      <c r="D43" s="410"/>
      <c r="E43" s="410"/>
      <c r="F43" s="410"/>
      <c r="G43" s="410"/>
      <c r="H43" s="411"/>
      <c r="I43" s="412">
        <f>I20-I32</f>
        <v>2788.92</v>
      </c>
      <c r="J43" s="413"/>
      <c r="K43" s="413"/>
      <c r="L43" s="413"/>
      <c r="M43" s="413"/>
      <c r="N43" s="413"/>
      <c r="O43" s="413"/>
      <c r="P43" s="413"/>
      <c r="Q43" s="413"/>
      <c r="R43" s="414"/>
      <c r="S43" s="421">
        <f>S20-S32</f>
        <v>327.315</v>
      </c>
      <c r="T43" s="422"/>
      <c r="U43" s="422"/>
      <c r="V43" s="422"/>
      <c r="W43" s="422"/>
      <c r="X43" s="422"/>
      <c r="Y43" s="422"/>
      <c r="Z43" s="422"/>
      <c r="AA43" s="422"/>
      <c r="AB43" s="423"/>
    </row>
  </sheetData>
  <sheetProtection/>
  <mergeCells count="37">
    <mergeCell ref="C42:H42"/>
    <mergeCell ref="I42:R42"/>
    <mergeCell ref="S42:AB42"/>
    <mergeCell ref="C43:H43"/>
    <mergeCell ref="I43:R43"/>
    <mergeCell ref="S43:AB43"/>
    <mergeCell ref="C40:H40"/>
    <mergeCell ref="I40:R40"/>
    <mergeCell ref="S40:AB40"/>
    <mergeCell ref="C41:H41"/>
    <mergeCell ref="I41:R41"/>
    <mergeCell ref="S41:AB41"/>
    <mergeCell ref="C31:H31"/>
    <mergeCell ref="I31:R31"/>
    <mergeCell ref="S31:AB31"/>
    <mergeCell ref="C32:H32"/>
    <mergeCell ref="I32:R32"/>
    <mergeCell ref="S32:AB32"/>
    <mergeCell ref="C29:H29"/>
    <mergeCell ref="I29:R29"/>
    <mergeCell ref="S29:AB29"/>
    <mergeCell ref="C30:H30"/>
    <mergeCell ref="I30:R30"/>
    <mergeCell ref="S30:AB30"/>
    <mergeCell ref="C19:H19"/>
    <mergeCell ref="I19:R19"/>
    <mergeCell ref="S19:AB19"/>
    <mergeCell ref="C20:H20"/>
    <mergeCell ref="I20:R20"/>
    <mergeCell ref="S20:AB20"/>
    <mergeCell ref="A4:AG4"/>
    <mergeCell ref="C17:H17"/>
    <mergeCell ref="I17:R17"/>
    <mergeCell ref="S17:AB17"/>
    <mergeCell ref="C18:H18"/>
    <mergeCell ref="I18:R18"/>
    <mergeCell ref="S18:AB18"/>
  </mergeCells>
  <printOptions/>
  <pageMargins left="0.7" right="0.7" top="0.75" bottom="0.75" header="0.3" footer="0.3"/>
  <pageSetup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dimension ref="A1:AK62"/>
  <sheetViews>
    <sheetView showGridLines="0" zoomScalePageLayoutView="0" workbookViewId="0" topLeftCell="A1">
      <selection activeCell="C17" sqref="C17:AH17"/>
    </sheetView>
  </sheetViews>
  <sheetFormatPr defaultColWidth="9.140625" defaultRowHeight="12.75"/>
  <cols>
    <col min="1" max="52" width="3.00390625" style="32" customWidth="1"/>
    <col min="53" max="16384" width="9.140625" style="32" customWidth="1"/>
  </cols>
  <sheetData>
    <row r="1" spans="1:34" ht="13.5">
      <c r="A1" s="137" t="s">
        <v>814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9"/>
    </row>
    <row r="2" spans="1:34" ht="13.5">
      <c r="A2" s="141" t="s">
        <v>688</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3"/>
    </row>
    <row r="3" spans="1:34" ht="13.5">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90"/>
    </row>
    <row r="4" spans="1:34" ht="13.5">
      <c r="A4" s="191"/>
      <c r="B4" s="191"/>
      <c r="C4" s="191"/>
      <c r="D4" s="191"/>
      <c r="E4" s="191"/>
      <c r="F4" s="191"/>
      <c r="G4" s="191"/>
      <c r="H4" s="191"/>
      <c r="I4" s="191"/>
      <c r="J4" s="191"/>
      <c r="K4" s="191"/>
      <c r="L4" s="191"/>
      <c r="M4" s="191"/>
      <c r="N4" s="191"/>
      <c r="O4" s="191"/>
      <c r="P4" s="191"/>
      <c r="Q4" s="191"/>
      <c r="R4" s="191"/>
      <c r="S4" s="191"/>
      <c r="T4" s="191"/>
      <c r="U4" s="191"/>
      <c r="V4" s="191"/>
      <c r="W4" s="191"/>
      <c r="X4" s="427" t="s">
        <v>815</v>
      </c>
      <c r="Y4" s="427"/>
      <c r="Z4" s="427"/>
      <c r="AA4" s="427"/>
      <c r="AB4" s="427"/>
      <c r="AC4" s="427"/>
      <c r="AD4" s="427"/>
      <c r="AE4" s="427"/>
      <c r="AF4" s="427"/>
      <c r="AG4" s="427"/>
      <c r="AH4" s="190"/>
    </row>
    <row r="5" spans="1:34" ht="13.5">
      <c r="A5" s="191"/>
      <c r="B5" s="191"/>
      <c r="C5" s="191"/>
      <c r="D5" s="191"/>
      <c r="E5" s="191"/>
      <c r="F5" s="191"/>
      <c r="G5" s="191"/>
      <c r="H5" s="191"/>
      <c r="I5" s="192"/>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0"/>
    </row>
    <row r="6" spans="1:34" ht="15">
      <c r="A6" s="191"/>
      <c r="B6" s="193" t="str">
        <f>'入力シート'!B6&amp;"のお客様へ"</f>
        <v>コミュニティー団地のお客様へ</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0"/>
    </row>
    <row r="7" spans="1:35" ht="13.5">
      <c r="A7" s="191"/>
      <c r="B7" s="191"/>
      <c r="C7" s="191"/>
      <c r="D7" s="191"/>
      <c r="E7" s="191"/>
      <c r="F7" s="191"/>
      <c r="G7" s="191"/>
      <c r="H7" s="191"/>
      <c r="I7" s="191"/>
      <c r="J7" s="191"/>
      <c r="K7" s="191"/>
      <c r="L7" s="191"/>
      <c r="M7" s="191"/>
      <c r="N7" s="191"/>
      <c r="O7" s="191"/>
      <c r="P7" s="191"/>
      <c r="Q7" s="191"/>
      <c r="R7" s="191"/>
      <c r="S7" s="191"/>
      <c r="T7" s="191"/>
      <c r="U7" s="428" t="str">
        <f>'入力シート'!B2</f>
        <v>株式会社コミュニティーガス</v>
      </c>
      <c r="V7" s="428"/>
      <c r="W7" s="428"/>
      <c r="X7" s="428"/>
      <c r="Y7" s="428"/>
      <c r="Z7" s="428"/>
      <c r="AA7" s="428"/>
      <c r="AB7" s="428"/>
      <c r="AC7" s="428"/>
      <c r="AD7" s="428"/>
      <c r="AE7" s="428"/>
      <c r="AF7" s="428"/>
      <c r="AG7" s="428"/>
      <c r="AH7" s="190"/>
      <c r="AI7" s="194" t="s">
        <v>816</v>
      </c>
    </row>
    <row r="8" spans="1:34" ht="18.75">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0"/>
    </row>
    <row r="9" spans="1:34" ht="17.25">
      <c r="A9" s="429" t="s">
        <v>817</v>
      </c>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190"/>
    </row>
    <row r="10" spans="1:34" ht="17.25">
      <c r="A10" s="307"/>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190"/>
    </row>
    <row r="11" spans="1:34" ht="13.5">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0"/>
    </row>
    <row r="12" spans="2:35" ht="13.5" customHeight="1">
      <c r="B12" s="191"/>
      <c r="C12" s="430" t="s">
        <v>818</v>
      </c>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190"/>
    </row>
    <row r="13" spans="2:37" ht="13.5" customHeight="1">
      <c r="B13" s="191"/>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196" t="s">
        <v>819</v>
      </c>
      <c r="AK13" s="196"/>
    </row>
    <row r="14" spans="2:37" ht="13.5" customHeight="1">
      <c r="B14" s="191"/>
      <c r="C14" s="430" t="s">
        <v>934</v>
      </c>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190"/>
      <c r="AJ14" s="196"/>
      <c r="AK14" s="196"/>
    </row>
    <row r="15" spans="2:37" ht="13.5">
      <c r="B15" s="191"/>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190"/>
      <c r="AJ15" s="194"/>
      <c r="AK15" s="194"/>
    </row>
    <row r="16" spans="2:37" ht="13.5" customHeight="1">
      <c r="B16" s="191"/>
      <c r="C16" s="430" t="s">
        <v>933</v>
      </c>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190"/>
      <c r="AJ16" s="194"/>
      <c r="AK16" s="194"/>
    </row>
    <row r="17" spans="2:37" ht="13.5">
      <c r="B17" s="191"/>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190"/>
      <c r="AJ17" s="194"/>
      <c r="AK17" s="194"/>
    </row>
    <row r="18" spans="2:37" ht="13.5" customHeight="1">
      <c r="B18" s="191"/>
      <c r="C18" s="430" t="s">
        <v>936</v>
      </c>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190"/>
      <c r="AJ18" s="194"/>
      <c r="AK18" s="194"/>
    </row>
    <row r="19" spans="2:37" ht="13.5">
      <c r="B19" s="191"/>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190"/>
      <c r="AJ19" s="194"/>
      <c r="AK19" s="194"/>
    </row>
    <row r="20" spans="2:37" ht="13.5" customHeight="1">
      <c r="B20" s="191"/>
      <c r="C20" s="430" t="s">
        <v>935</v>
      </c>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190"/>
      <c r="AJ20" s="194"/>
      <c r="AK20" s="194"/>
    </row>
    <row r="21" spans="2:37" ht="13.5">
      <c r="B21" s="191"/>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190"/>
      <c r="AJ21" s="194"/>
      <c r="AK21" s="194"/>
    </row>
    <row r="22" spans="2:37" ht="13.5" customHeight="1">
      <c r="B22" s="191"/>
      <c r="C22" s="430" t="s">
        <v>937</v>
      </c>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190"/>
      <c r="AJ22" s="194"/>
      <c r="AK22" s="194"/>
    </row>
    <row r="23" spans="2:37" ht="13.5">
      <c r="B23" s="191"/>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190"/>
      <c r="AJ23" s="194"/>
      <c r="AK23" s="194"/>
    </row>
    <row r="24" spans="2:37" ht="13.5" customHeight="1">
      <c r="B24" s="191"/>
      <c r="C24" s="430" t="s">
        <v>938</v>
      </c>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190"/>
      <c r="AJ24" s="194"/>
      <c r="AK24" s="194"/>
    </row>
    <row r="25" spans="2:37" ht="13.5">
      <c r="B25" s="191"/>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190"/>
      <c r="AJ25" s="194"/>
      <c r="AK25" s="194"/>
    </row>
    <row r="26" spans="2:37" ht="13.5" customHeight="1">
      <c r="B26" s="191"/>
      <c r="C26" s="430" t="s">
        <v>939</v>
      </c>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190"/>
      <c r="AJ26" s="194"/>
      <c r="AK26" s="194"/>
    </row>
    <row r="27" spans="2:37" ht="13.5">
      <c r="B27" s="191"/>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190"/>
      <c r="AJ27" s="194"/>
      <c r="AK27" s="194"/>
    </row>
    <row r="28" spans="2:37" ht="13.5" customHeight="1">
      <c r="B28" s="191"/>
      <c r="C28" s="430" t="s">
        <v>940</v>
      </c>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190"/>
      <c r="AJ28" s="194"/>
      <c r="AK28" s="194"/>
    </row>
    <row r="29" spans="2:37" ht="13.5">
      <c r="B29" s="191"/>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190"/>
      <c r="AJ29" s="194"/>
      <c r="AK29" s="194"/>
    </row>
    <row r="30" spans="2:37" ht="13.5" customHeight="1">
      <c r="B30" s="191"/>
      <c r="C30" s="430" t="s">
        <v>941</v>
      </c>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190"/>
      <c r="AJ30" s="194"/>
      <c r="AK30" s="194"/>
    </row>
    <row r="31" spans="1:36" ht="13.5">
      <c r="A31" s="191"/>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190"/>
      <c r="AI31" s="194"/>
      <c r="AJ31" s="194"/>
    </row>
    <row r="32" spans="1:36" ht="13.5">
      <c r="A32" s="189"/>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89"/>
      <c r="AG32" s="189"/>
      <c r="AH32" s="190"/>
      <c r="AI32" s="194"/>
      <c r="AJ32" s="194"/>
    </row>
    <row r="33" spans="1:36" ht="13.5">
      <c r="A33" s="189"/>
      <c r="B33" s="191" t="s">
        <v>820</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89"/>
      <c r="AG33" s="189"/>
      <c r="AH33" s="190"/>
      <c r="AI33" s="194"/>
      <c r="AJ33" s="194"/>
    </row>
    <row r="34" spans="1:36" ht="13.5" customHeight="1">
      <c r="A34" s="189"/>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89"/>
      <c r="AG34" s="189"/>
      <c r="AH34" s="190"/>
      <c r="AI34" s="194"/>
      <c r="AJ34" s="194"/>
    </row>
    <row r="35" spans="1:36" ht="13.5" customHeight="1" hidden="1">
      <c r="A35" s="189"/>
      <c r="B35" s="191" t="s">
        <v>821</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89"/>
      <c r="AG35" s="189"/>
      <c r="AH35" s="190"/>
      <c r="AI35" s="194"/>
      <c r="AJ35" s="194"/>
    </row>
    <row r="36" spans="1:36" ht="13.5" customHeight="1" hidden="1">
      <c r="A36" s="189"/>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89"/>
      <c r="AG36" s="189"/>
      <c r="AH36" s="190"/>
      <c r="AI36" s="194"/>
      <c r="AJ36" s="194"/>
    </row>
    <row r="37" spans="1:36" ht="13.5" customHeight="1" hidden="1">
      <c r="A37" s="189"/>
      <c r="B37" s="191"/>
      <c r="C37" s="191" t="s">
        <v>822</v>
      </c>
      <c r="D37" s="191"/>
      <c r="E37" s="191"/>
      <c r="F37" s="191"/>
      <c r="G37" s="191"/>
      <c r="H37" s="191"/>
      <c r="I37" s="191"/>
      <c r="J37" s="191"/>
      <c r="K37" s="191"/>
      <c r="L37" s="191"/>
      <c r="M37" s="191"/>
      <c r="N37" s="191"/>
      <c r="O37" s="191"/>
      <c r="P37" s="191"/>
      <c r="Q37" s="191"/>
      <c r="R37" s="191"/>
      <c r="S37" s="191"/>
      <c r="T37" s="191"/>
      <c r="U37" s="191"/>
      <c r="V37" s="191"/>
      <c r="W37" s="189"/>
      <c r="X37" s="189"/>
      <c r="Y37" s="191"/>
      <c r="Z37" s="191"/>
      <c r="AA37" s="191"/>
      <c r="AB37" s="191"/>
      <c r="AC37" s="191"/>
      <c r="AD37" s="191"/>
      <c r="AE37" s="191"/>
      <c r="AF37" s="189"/>
      <c r="AG37" s="189"/>
      <c r="AH37" s="190"/>
      <c r="AI37" s="197" t="s">
        <v>823</v>
      </c>
      <c r="AJ37" s="197" t="s">
        <v>824</v>
      </c>
    </row>
    <row r="38" spans="1:36" ht="13.5" customHeight="1" hidden="1">
      <c r="A38" s="189"/>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89"/>
      <c r="AG38" s="189"/>
      <c r="AH38" s="190"/>
      <c r="AI38" s="194"/>
      <c r="AJ38" s="194"/>
    </row>
    <row r="39" spans="1:36" ht="13.5" customHeight="1" hidden="1">
      <c r="A39" s="189"/>
      <c r="B39" s="198"/>
      <c r="C39" s="199"/>
      <c r="D39" s="200"/>
      <c r="E39" s="200"/>
      <c r="F39" s="200"/>
      <c r="G39" s="200"/>
      <c r="H39" s="200"/>
      <c r="I39" s="200"/>
      <c r="J39" s="200"/>
      <c r="K39" s="431" t="s">
        <v>825</v>
      </c>
      <c r="L39" s="432"/>
      <c r="M39" s="432"/>
      <c r="N39" s="432"/>
      <c r="O39" s="432"/>
      <c r="P39" s="432"/>
      <c r="Q39" s="433"/>
      <c r="R39" s="431" t="s">
        <v>826</v>
      </c>
      <c r="S39" s="432"/>
      <c r="T39" s="432"/>
      <c r="U39" s="432"/>
      <c r="V39" s="432"/>
      <c r="W39" s="432"/>
      <c r="X39" s="433"/>
      <c r="Y39" s="431" t="s">
        <v>827</v>
      </c>
      <c r="Z39" s="432"/>
      <c r="AA39" s="432"/>
      <c r="AB39" s="432"/>
      <c r="AC39" s="432"/>
      <c r="AD39" s="432"/>
      <c r="AE39" s="437"/>
      <c r="AF39" s="189"/>
      <c r="AG39" s="189"/>
      <c r="AH39" s="190"/>
      <c r="AI39" s="194"/>
      <c r="AJ39" s="194"/>
    </row>
    <row r="40" spans="1:36" ht="13.5" customHeight="1" hidden="1">
      <c r="A40" s="189"/>
      <c r="B40" s="198"/>
      <c r="C40" s="201"/>
      <c r="D40" s="202"/>
      <c r="E40" s="202"/>
      <c r="F40" s="202"/>
      <c r="G40" s="202"/>
      <c r="H40" s="202"/>
      <c r="I40" s="202"/>
      <c r="J40" s="202"/>
      <c r="K40" s="434"/>
      <c r="L40" s="435"/>
      <c r="M40" s="435"/>
      <c r="N40" s="435"/>
      <c r="O40" s="435"/>
      <c r="P40" s="435"/>
      <c r="Q40" s="436"/>
      <c r="R40" s="434"/>
      <c r="S40" s="435"/>
      <c r="T40" s="435"/>
      <c r="U40" s="435"/>
      <c r="V40" s="435"/>
      <c r="W40" s="435"/>
      <c r="X40" s="436"/>
      <c r="Y40" s="434" t="s">
        <v>828</v>
      </c>
      <c r="Z40" s="435"/>
      <c r="AA40" s="435"/>
      <c r="AB40" s="435"/>
      <c r="AC40" s="435"/>
      <c r="AD40" s="435"/>
      <c r="AE40" s="438"/>
      <c r="AF40" s="189"/>
      <c r="AG40" s="189"/>
      <c r="AH40" s="190"/>
      <c r="AI40" s="194"/>
      <c r="AJ40" s="194"/>
    </row>
    <row r="41" spans="1:36" ht="13.5" customHeight="1" hidden="1">
      <c r="A41" s="189"/>
      <c r="B41" s="198"/>
      <c r="C41" s="203"/>
      <c r="D41" s="204"/>
      <c r="E41" s="204"/>
      <c r="F41" s="204"/>
      <c r="G41" s="204"/>
      <c r="H41" s="204"/>
      <c r="I41" s="204"/>
      <c r="J41" s="204"/>
      <c r="K41" s="205"/>
      <c r="L41" s="204"/>
      <c r="M41" s="204"/>
      <c r="N41" s="204"/>
      <c r="O41" s="204"/>
      <c r="P41" s="206"/>
      <c r="Q41" s="207"/>
      <c r="R41" s="208"/>
      <c r="S41" s="206"/>
      <c r="T41" s="206"/>
      <c r="U41" s="206"/>
      <c r="V41" s="206"/>
      <c r="W41" s="206"/>
      <c r="X41" s="207"/>
      <c r="Y41" s="208"/>
      <c r="Z41" s="206"/>
      <c r="AA41" s="206"/>
      <c r="AB41" s="206"/>
      <c r="AC41" s="206"/>
      <c r="AD41" s="206"/>
      <c r="AE41" s="209"/>
      <c r="AF41" s="189"/>
      <c r="AG41" s="189"/>
      <c r="AH41" s="190"/>
      <c r="AI41" s="194"/>
      <c r="AJ41" s="194"/>
    </row>
    <row r="42" spans="1:36" ht="13.5" customHeight="1" hidden="1">
      <c r="A42" s="189"/>
      <c r="B42" s="198"/>
      <c r="C42" s="439" t="s">
        <v>829</v>
      </c>
      <c r="D42" s="440"/>
      <c r="E42" s="440"/>
      <c r="F42" s="440"/>
      <c r="G42" s="440"/>
      <c r="H42" s="440"/>
      <c r="I42" s="440"/>
      <c r="J42" s="440"/>
      <c r="K42" s="441"/>
      <c r="L42" s="442"/>
      <c r="M42" s="442"/>
      <c r="N42" s="442"/>
      <c r="O42" s="442"/>
      <c r="P42" s="442"/>
      <c r="Q42" s="210" t="s">
        <v>738</v>
      </c>
      <c r="R42" s="441"/>
      <c r="S42" s="442"/>
      <c r="T42" s="442"/>
      <c r="U42" s="442"/>
      <c r="V42" s="442"/>
      <c r="W42" s="442"/>
      <c r="X42" s="210" t="s">
        <v>738</v>
      </c>
      <c r="Y42" s="443"/>
      <c r="Z42" s="444"/>
      <c r="AA42" s="444"/>
      <c r="AB42" s="444"/>
      <c r="AC42" s="444"/>
      <c r="AD42" s="444"/>
      <c r="AE42" s="211" t="s">
        <v>738</v>
      </c>
      <c r="AF42" s="189"/>
      <c r="AG42" s="189"/>
      <c r="AH42" s="190"/>
      <c r="AI42" s="194"/>
      <c r="AJ42" s="194"/>
    </row>
    <row r="43" spans="1:36" ht="13.5" customHeight="1" hidden="1">
      <c r="A43" s="189"/>
      <c r="B43" s="212"/>
      <c r="C43" s="213"/>
      <c r="D43" s="214"/>
      <c r="E43" s="214"/>
      <c r="F43" s="214"/>
      <c r="G43" s="214"/>
      <c r="H43" s="214"/>
      <c r="I43" s="214"/>
      <c r="J43" s="214"/>
      <c r="K43" s="215"/>
      <c r="L43" s="214"/>
      <c r="M43" s="214"/>
      <c r="N43" s="214"/>
      <c r="O43" s="214"/>
      <c r="P43" s="216"/>
      <c r="Q43" s="217"/>
      <c r="R43" s="218"/>
      <c r="S43" s="216"/>
      <c r="T43" s="216"/>
      <c r="U43" s="216"/>
      <c r="V43" s="216"/>
      <c r="W43" s="216"/>
      <c r="X43" s="217"/>
      <c r="Y43" s="218"/>
      <c r="Z43" s="216"/>
      <c r="AA43" s="216"/>
      <c r="AB43" s="216"/>
      <c r="AC43" s="216"/>
      <c r="AD43" s="216"/>
      <c r="AE43" s="219"/>
      <c r="AF43" s="189"/>
      <c r="AG43" s="189"/>
      <c r="AH43" s="190"/>
      <c r="AI43" s="194"/>
      <c r="AJ43" s="194"/>
    </row>
    <row r="44" spans="1:36" ht="13.5" customHeight="1" hidden="1">
      <c r="A44" s="189"/>
      <c r="B44" s="212"/>
      <c r="C44" s="204"/>
      <c r="D44" s="204"/>
      <c r="E44" s="204"/>
      <c r="F44" s="204"/>
      <c r="G44" s="204"/>
      <c r="H44" s="204"/>
      <c r="I44" s="204"/>
      <c r="J44" s="204"/>
      <c r="K44" s="204"/>
      <c r="L44" s="204"/>
      <c r="M44" s="204"/>
      <c r="N44" s="204"/>
      <c r="O44" s="204"/>
      <c r="P44" s="204"/>
      <c r="Q44" s="206"/>
      <c r="R44" s="206"/>
      <c r="S44" s="206"/>
      <c r="T44" s="206"/>
      <c r="U44" s="206"/>
      <c r="V44" s="206"/>
      <c r="W44" s="206"/>
      <c r="X44" s="206"/>
      <c r="Y44" s="206"/>
      <c r="Z44" s="206"/>
      <c r="AA44" s="220"/>
      <c r="AB44" s="220"/>
      <c r="AC44" s="220"/>
      <c r="AD44" s="220"/>
      <c r="AE44" s="220"/>
      <c r="AF44" s="189"/>
      <c r="AG44" s="189"/>
      <c r="AH44" s="190"/>
      <c r="AI44" s="194"/>
      <c r="AJ44" s="194"/>
    </row>
    <row r="45" spans="1:36" ht="13.5" customHeight="1">
      <c r="A45" s="189"/>
      <c r="B45" s="221" t="s">
        <v>830</v>
      </c>
      <c r="C45" s="204"/>
      <c r="D45" s="204"/>
      <c r="E45" s="204"/>
      <c r="F45" s="204"/>
      <c r="G45" s="204"/>
      <c r="H45" s="204"/>
      <c r="I45" s="204"/>
      <c r="J45" s="204"/>
      <c r="K45" s="204"/>
      <c r="L45" s="204"/>
      <c r="M45" s="204"/>
      <c r="N45" s="204"/>
      <c r="O45" s="222"/>
      <c r="P45" s="222"/>
      <c r="Q45" s="206"/>
      <c r="R45" s="206"/>
      <c r="S45" s="223"/>
      <c r="T45" s="206"/>
      <c r="U45" s="206"/>
      <c r="V45" s="206"/>
      <c r="W45" s="206"/>
      <c r="X45" s="206"/>
      <c r="Y45" s="206"/>
      <c r="Z45" s="206"/>
      <c r="AA45" s="220"/>
      <c r="AB45" s="220"/>
      <c r="AC45" s="220"/>
      <c r="AD45" s="220"/>
      <c r="AE45" s="220"/>
      <c r="AF45" s="189"/>
      <c r="AG45" s="189"/>
      <c r="AH45" s="190"/>
      <c r="AI45" s="194"/>
      <c r="AJ45" s="194"/>
    </row>
    <row r="46" spans="1:36" ht="13.5" customHeight="1">
      <c r="A46" s="189"/>
      <c r="B46" s="221"/>
      <c r="C46" s="204"/>
      <c r="D46" s="204"/>
      <c r="E46" s="204"/>
      <c r="F46" s="204"/>
      <c r="G46" s="204"/>
      <c r="H46" s="204"/>
      <c r="I46" s="204"/>
      <c r="J46" s="204"/>
      <c r="K46" s="204"/>
      <c r="L46" s="204"/>
      <c r="M46" s="204"/>
      <c r="N46" s="204"/>
      <c r="O46" s="222"/>
      <c r="P46" s="222"/>
      <c r="Q46" s="206"/>
      <c r="R46" s="206"/>
      <c r="S46" s="223"/>
      <c r="T46" s="206"/>
      <c r="U46" s="206"/>
      <c r="V46" s="206"/>
      <c r="W46" s="206"/>
      <c r="X46" s="206"/>
      <c r="Y46" s="206"/>
      <c r="Z46" s="206"/>
      <c r="AA46" s="220"/>
      <c r="AB46" s="220"/>
      <c r="AC46" s="220"/>
      <c r="AD46" s="220"/>
      <c r="AE46" s="220"/>
      <c r="AF46" s="189"/>
      <c r="AG46" s="189"/>
      <c r="AH46" s="190"/>
      <c r="AI46" s="194"/>
      <c r="AJ46" s="194"/>
    </row>
    <row r="47" spans="1:36" ht="13.5">
      <c r="A47" s="189"/>
      <c r="B47" s="221"/>
      <c r="C47" s="204" t="s">
        <v>831</v>
      </c>
      <c r="D47" s="204"/>
      <c r="E47" s="204"/>
      <c r="F47" s="204"/>
      <c r="G47" s="204"/>
      <c r="H47" s="204"/>
      <c r="I47" s="204"/>
      <c r="J47" s="204"/>
      <c r="K47" s="204"/>
      <c r="L47" s="204"/>
      <c r="M47" s="204"/>
      <c r="N47" s="204"/>
      <c r="O47" s="445" t="s">
        <v>832</v>
      </c>
      <c r="P47" s="445"/>
      <c r="Q47" s="445"/>
      <c r="R47" s="445"/>
      <c r="S47" s="445"/>
      <c r="T47" s="445"/>
      <c r="U47" s="445"/>
      <c r="V47" s="445"/>
      <c r="W47" s="445"/>
      <c r="X47" s="445"/>
      <c r="Y47" s="445"/>
      <c r="Z47" s="445"/>
      <c r="AA47" s="445"/>
      <c r="AB47" s="445"/>
      <c r="AC47" s="445"/>
      <c r="AD47" s="445"/>
      <c r="AE47" s="445"/>
      <c r="AF47" s="189"/>
      <c r="AG47" s="189"/>
      <c r="AH47" s="190"/>
      <c r="AI47" s="194"/>
      <c r="AJ47" s="194"/>
    </row>
    <row r="48" spans="1:36" ht="19.5" customHeight="1">
      <c r="A48" s="189"/>
      <c r="B48" s="212"/>
      <c r="C48" s="446"/>
      <c r="D48" s="447"/>
      <c r="E48" s="447"/>
      <c r="F48" s="447"/>
      <c r="G48" s="448" t="s">
        <v>833</v>
      </c>
      <c r="H48" s="449"/>
      <c r="I48" s="449"/>
      <c r="J48" s="449"/>
      <c r="K48" s="449"/>
      <c r="L48" s="449"/>
      <c r="M48" s="449"/>
      <c r="N48" s="449"/>
      <c r="O48" s="450"/>
      <c r="P48" s="448" t="s">
        <v>834</v>
      </c>
      <c r="Q48" s="449"/>
      <c r="R48" s="449"/>
      <c r="S48" s="449"/>
      <c r="T48" s="451"/>
      <c r="U48" s="451"/>
      <c r="V48" s="451"/>
      <c r="W48" s="452"/>
      <c r="X48" s="448" t="s">
        <v>835</v>
      </c>
      <c r="Y48" s="449"/>
      <c r="Z48" s="449"/>
      <c r="AA48" s="449"/>
      <c r="AB48" s="451"/>
      <c r="AC48" s="451"/>
      <c r="AD48" s="451"/>
      <c r="AE48" s="453"/>
      <c r="AF48" s="189"/>
      <c r="AG48" s="189"/>
      <c r="AH48" s="190"/>
      <c r="AI48" s="196" t="s">
        <v>836</v>
      </c>
      <c r="AJ48" s="194"/>
    </row>
    <row r="49" spans="1:36" ht="19.5" customHeight="1">
      <c r="A49" s="189"/>
      <c r="B49" s="212"/>
      <c r="C49" s="454" t="s">
        <v>837</v>
      </c>
      <c r="D49" s="455"/>
      <c r="E49" s="455"/>
      <c r="F49" s="455"/>
      <c r="G49" s="456" t="s">
        <v>838</v>
      </c>
      <c r="H49" s="457"/>
      <c r="I49" s="457"/>
      <c r="J49" s="457"/>
      <c r="K49" s="457"/>
      <c r="L49" s="457"/>
      <c r="M49" s="457"/>
      <c r="N49" s="457"/>
      <c r="O49" s="457"/>
      <c r="P49" s="458">
        <f>'入力シート'!E24</f>
        <v>864</v>
      </c>
      <c r="Q49" s="459"/>
      <c r="R49" s="459"/>
      <c r="S49" s="459"/>
      <c r="T49" s="459"/>
      <c r="U49" s="459"/>
      <c r="V49" s="459"/>
      <c r="W49" s="224" t="s">
        <v>839</v>
      </c>
      <c r="X49" s="458">
        <f>'入力シート'!G24</f>
        <v>443.04999999999995</v>
      </c>
      <c r="Y49" s="459"/>
      <c r="Z49" s="459"/>
      <c r="AA49" s="459"/>
      <c r="AB49" s="459"/>
      <c r="AC49" s="459"/>
      <c r="AD49" s="459"/>
      <c r="AE49" s="225" t="s">
        <v>839</v>
      </c>
      <c r="AF49" s="189"/>
      <c r="AG49" s="189"/>
      <c r="AH49" s="190"/>
      <c r="AI49" s="194"/>
      <c r="AJ49" s="194"/>
    </row>
    <row r="50" spans="1:36" ht="19.5" customHeight="1">
      <c r="A50" s="189"/>
      <c r="B50" s="212"/>
      <c r="C50" s="460" t="s">
        <v>840</v>
      </c>
      <c r="D50" s="461"/>
      <c r="E50" s="461"/>
      <c r="F50" s="461"/>
      <c r="G50" s="456" t="s">
        <v>841</v>
      </c>
      <c r="H50" s="457"/>
      <c r="I50" s="457"/>
      <c r="J50" s="457"/>
      <c r="K50" s="457"/>
      <c r="L50" s="457"/>
      <c r="M50" s="457"/>
      <c r="N50" s="457"/>
      <c r="O50" s="457"/>
      <c r="P50" s="458">
        <f>'入力シート'!E25</f>
        <v>1296</v>
      </c>
      <c r="Q50" s="459"/>
      <c r="R50" s="459"/>
      <c r="S50" s="459"/>
      <c r="T50" s="459"/>
      <c r="U50" s="459"/>
      <c r="V50" s="459"/>
      <c r="W50" s="224" t="s">
        <v>842</v>
      </c>
      <c r="X50" s="458">
        <f>'入力シート'!G25</f>
        <v>389.04999999999995</v>
      </c>
      <c r="Y50" s="459"/>
      <c r="Z50" s="459"/>
      <c r="AA50" s="459"/>
      <c r="AB50" s="459"/>
      <c r="AC50" s="459"/>
      <c r="AD50" s="459"/>
      <c r="AE50" s="225" t="s">
        <v>842</v>
      </c>
      <c r="AF50" s="189"/>
      <c r="AG50" s="189"/>
      <c r="AH50" s="190"/>
      <c r="AI50" s="194"/>
      <c r="AJ50" s="194"/>
    </row>
    <row r="51" spans="1:36" ht="19.5" customHeight="1">
      <c r="A51" s="189"/>
      <c r="B51" s="212"/>
      <c r="C51" s="462" t="s">
        <v>843</v>
      </c>
      <c r="D51" s="463"/>
      <c r="E51" s="463"/>
      <c r="F51" s="463"/>
      <c r="G51" s="464" t="s">
        <v>844</v>
      </c>
      <c r="H51" s="465"/>
      <c r="I51" s="465"/>
      <c r="J51" s="465"/>
      <c r="K51" s="465"/>
      <c r="L51" s="465"/>
      <c r="M51" s="465"/>
      <c r="N51" s="465"/>
      <c r="O51" s="465"/>
      <c r="P51" s="466">
        <f>'入力シート'!E26</f>
        <v>3024</v>
      </c>
      <c r="Q51" s="467"/>
      <c r="R51" s="467"/>
      <c r="S51" s="467"/>
      <c r="T51" s="467"/>
      <c r="U51" s="467"/>
      <c r="V51" s="467"/>
      <c r="W51" s="226" t="s">
        <v>842</v>
      </c>
      <c r="X51" s="466">
        <f>'入力シート'!G26</f>
        <v>331.44</v>
      </c>
      <c r="Y51" s="467"/>
      <c r="Z51" s="467"/>
      <c r="AA51" s="467"/>
      <c r="AB51" s="467"/>
      <c r="AC51" s="467"/>
      <c r="AD51" s="467"/>
      <c r="AE51" s="227" t="s">
        <v>842</v>
      </c>
      <c r="AF51" s="189"/>
      <c r="AG51" s="189"/>
      <c r="AH51" s="190"/>
      <c r="AI51" s="194"/>
      <c r="AJ51" s="194"/>
    </row>
    <row r="52" spans="1:36" ht="13.5">
      <c r="A52" s="189"/>
      <c r="B52" s="221"/>
      <c r="C52" s="204" t="s">
        <v>845</v>
      </c>
      <c r="D52" s="204"/>
      <c r="E52" s="204"/>
      <c r="F52" s="204"/>
      <c r="G52" s="204"/>
      <c r="H52" s="204"/>
      <c r="I52" s="204"/>
      <c r="J52" s="204"/>
      <c r="K52" s="204"/>
      <c r="L52" s="204"/>
      <c r="M52" s="204"/>
      <c r="N52" s="204"/>
      <c r="O52" s="445" t="s">
        <v>832</v>
      </c>
      <c r="P52" s="445"/>
      <c r="Q52" s="445"/>
      <c r="R52" s="445"/>
      <c r="S52" s="445"/>
      <c r="T52" s="445"/>
      <c r="U52" s="445"/>
      <c r="V52" s="445"/>
      <c r="W52" s="445"/>
      <c r="X52" s="445"/>
      <c r="Y52" s="445"/>
      <c r="Z52" s="445"/>
      <c r="AA52" s="445"/>
      <c r="AB52" s="445"/>
      <c r="AC52" s="445"/>
      <c r="AD52" s="445"/>
      <c r="AE52" s="445"/>
      <c r="AF52" s="189"/>
      <c r="AG52" s="189"/>
      <c r="AH52" s="190"/>
      <c r="AI52" s="194"/>
      <c r="AJ52" s="194"/>
    </row>
    <row r="53" spans="1:36" ht="19.5" customHeight="1">
      <c r="A53" s="189"/>
      <c r="B53" s="212"/>
      <c r="C53" s="446"/>
      <c r="D53" s="447"/>
      <c r="E53" s="447"/>
      <c r="F53" s="447"/>
      <c r="G53" s="448" t="s">
        <v>833</v>
      </c>
      <c r="H53" s="449"/>
      <c r="I53" s="449"/>
      <c r="J53" s="449"/>
      <c r="K53" s="449"/>
      <c r="L53" s="449"/>
      <c r="M53" s="449"/>
      <c r="N53" s="449"/>
      <c r="O53" s="450"/>
      <c r="P53" s="448" t="s">
        <v>834</v>
      </c>
      <c r="Q53" s="449"/>
      <c r="R53" s="449"/>
      <c r="S53" s="449"/>
      <c r="T53" s="451"/>
      <c r="U53" s="451"/>
      <c r="V53" s="451"/>
      <c r="W53" s="452"/>
      <c r="X53" s="448" t="s">
        <v>846</v>
      </c>
      <c r="Y53" s="449"/>
      <c r="Z53" s="449"/>
      <c r="AA53" s="449"/>
      <c r="AB53" s="451"/>
      <c r="AC53" s="451"/>
      <c r="AD53" s="451"/>
      <c r="AE53" s="453"/>
      <c r="AF53" s="189"/>
      <c r="AG53" s="189"/>
      <c r="AH53" s="190"/>
      <c r="AI53" s="194"/>
      <c r="AJ53" s="194"/>
    </row>
    <row r="54" spans="1:36" ht="19.5" customHeight="1">
      <c r="A54" s="189"/>
      <c r="B54" s="212"/>
      <c r="C54" s="454" t="s">
        <v>837</v>
      </c>
      <c r="D54" s="455"/>
      <c r="E54" s="455"/>
      <c r="F54" s="455"/>
      <c r="G54" s="456" t="s">
        <v>838</v>
      </c>
      <c r="H54" s="457"/>
      <c r="I54" s="457"/>
      <c r="J54" s="457"/>
      <c r="K54" s="457"/>
      <c r="L54" s="457"/>
      <c r="M54" s="457"/>
      <c r="N54" s="457"/>
      <c r="O54" s="457"/>
      <c r="P54" s="458">
        <f>'入力シート'!D15</f>
        <v>864</v>
      </c>
      <c r="Q54" s="459"/>
      <c r="R54" s="459"/>
      <c r="S54" s="459"/>
      <c r="T54" s="459"/>
      <c r="U54" s="459"/>
      <c r="V54" s="459"/>
      <c r="W54" s="224" t="s">
        <v>842</v>
      </c>
      <c r="X54" s="458">
        <f>'入力シート'!E15</f>
        <v>466.56</v>
      </c>
      <c r="Y54" s="459"/>
      <c r="Z54" s="459"/>
      <c r="AA54" s="459"/>
      <c r="AB54" s="459"/>
      <c r="AC54" s="459"/>
      <c r="AD54" s="459"/>
      <c r="AE54" s="225" t="s">
        <v>842</v>
      </c>
      <c r="AF54" s="189"/>
      <c r="AG54" s="189"/>
      <c r="AH54" s="190"/>
      <c r="AI54" s="194"/>
      <c r="AJ54" s="194"/>
    </row>
    <row r="55" spans="1:36" ht="19.5" customHeight="1">
      <c r="A55" s="189"/>
      <c r="B55" s="212"/>
      <c r="C55" s="460" t="s">
        <v>840</v>
      </c>
      <c r="D55" s="461"/>
      <c r="E55" s="461"/>
      <c r="F55" s="461"/>
      <c r="G55" s="456" t="s">
        <v>847</v>
      </c>
      <c r="H55" s="457"/>
      <c r="I55" s="457"/>
      <c r="J55" s="457"/>
      <c r="K55" s="457"/>
      <c r="L55" s="457"/>
      <c r="M55" s="457"/>
      <c r="N55" s="457"/>
      <c r="O55" s="457"/>
      <c r="P55" s="458">
        <f>'入力シート'!D16</f>
        <v>1316.21</v>
      </c>
      <c r="Q55" s="459"/>
      <c r="R55" s="459"/>
      <c r="S55" s="459"/>
      <c r="T55" s="459"/>
      <c r="U55" s="459"/>
      <c r="V55" s="459"/>
      <c r="W55" s="224" t="s">
        <v>842</v>
      </c>
      <c r="X55" s="458">
        <f>'入力シート'!E16</f>
        <v>410.03</v>
      </c>
      <c r="Y55" s="459"/>
      <c r="Z55" s="459"/>
      <c r="AA55" s="459"/>
      <c r="AB55" s="459"/>
      <c r="AC55" s="459"/>
      <c r="AD55" s="459"/>
      <c r="AE55" s="225" t="s">
        <v>842</v>
      </c>
      <c r="AF55" s="189"/>
      <c r="AG55" s="189"/>
      <c r="AH55" s="190"/>
      <c r="AI55" s="194"/>
      <c r="AJ55" s="194"/>
    </row>
    <row r="56" spans="1:36" ht="19.5" customHeight="1">
      <c r="A56" s="189"/>
      <c r="B56" s="212"/>
      <c r="C56" s="462" t="s">
        <v>843</v>
      </c>
      <c r="D56" s="463"/>
      <c r="E56" s="463"/>
      <c r="F56" s="463"/>
      <c r="G56" s="464" t="s">
        <v>844</v>
      </c>
      <c r="H56" s="465"/>
      <c r="I56" s="465"/>
      <c r="J56" s="465"/>
      <c r="K56" s="465"/>
      <c r="L56" s="465"/>
      <c r="M56" s="465"/>
      <c r="N56" s="465"/>
      <c r="O56" s="465"/>
      <c r="P56" s="466">
        <f>'入力シート'!D17</f>
        <v>3012.03</v>
      </c>
      <c r="Q56" s="467"/>
      <c r="R56" s="467"/>
      <c r="S56" s="467"/>
      <c r="T56" s="467"/>
      <c r="U56" s="467"/>
      <c r="V56" s="467"/>
      <c r="W56" s="226" t="s">
        <v>842</v>
      </c>
      <c r="X56" s="466">
        <f>'入力シート'!E17</f>
        <v>353.5</v>
      </c>
      <c r="Y56" s="467"/>
      <c r="Z56" s="467"/>
      <c r="AA56" s="467"/>
      <c r="AB56" s="467"/>
      <c r="AC56" s="467"/>
      <c r="AD56" s="467"/>
      <c r="AE56" s="227" t="s">
        <v>842</v>
      </c>
      <c r="AF56" s="189"/>
      <c r="AG56" s="189"/>
      <c r="AH56" s="190"/>
      <c r="AI56" s="194"/>
      <c r="AJ56" s="194"/>
    </row>
    <row r="57" spans="1:36" ht="19.5" customHeight="1">
      <c r="A57" s="189"/>
      <c r="B57" s="212"/>
      <c r="C57" s="228"/>
      <c r="D57" s="228"/>
      <c r="E57" s="228"/>
      <c r="F57" s="228"/>
      <c r="G57" s="229"/>
      <c r="H57" s="230"/>
      <c r="I57" s="230"/>
      <c r="J57" s="230"/>
      <c r="K57" s="230"/>
      <c r="L57" s="230"/>
      <c r="M57" s="230"/>
      <c r="N57" s="230"/>
      <c r="O57" s="230"/>
      <c r="P57" s="308"/>
      <c r="Q57" s="308"/>
      <c r="R57" s="308"/>
      <c r="S57" s="308"/>
      <c r="T57" s="308"/>
      <c r="U57" s="308"/>
      <c r="V57" s="308"/>
      <c r="W57" s="231"/>
      <c r="X57" s="308"/>
      <c r="Y57" s="308"/>
      <c r="Z57" s="308"/>
      <c r="AA57" s="308"/>
      <c r="AB57" s="308"/>
      <c r="AC57" s="308"/>
      <c r="AD57" s="308"/>
      <c r="AE57" s="231"/>
      <c r="AF57" s="189"/>
      <c r="AG57" s="189"/>
      <c r="AH57" s="190"/>
      <c r="AI57" s="194"/>
      <c r="AJ57" s="194"/>
    </row>
    <row r="58" spans="1:36" ht="13.5">
      <c r="A58" s="189"/>
      <c r="B58" s="198" t="s">
        <v>848</v>
      </c>
      <c r="C58" s="198"/>
      <c r="D58" s="198"/>
      <c r="E58" s="198"/>
      <c r="F58" s="198"/>
      <c r="G58" s="198"/>
      <c r="H58" s="198"/>
      <c r="I58" s="198"/>
      <c r="J58" s="198"/>
      <c r="K58" s="220"/>
      <c r="L58" s="220"/>
      <c r="M58" s="220"/>
      <c r="N58" s="220"/>
      <c r="O58" s="220"/>
      <c r="P58" s="220"/>
      <c r="Q58" s="220"/>
      <c r="R58" s="220"/>
      <c r="S58" s="220"/>
      <c r="T58" s="220"/>
      <c r="U58" s="220"/>
      <c r="V58" s="220"/>
      <c r="W58" s="220"/>
      <c r="X58" s="220"/>
      <c r="Y58" s="220"/>
      <c r="Z58" s="220"/>
      <c r="AA58" s="220"/>
      <c r="AB58" s="220"/>
      <c r="AC58" s="220"/>
      <c r="AD58" s="220"/>
      <c r="AE58" s="220"/>
      <c r="AF58" s="189"/>
      <c r="AG58" s="189"/>
      <c r="AH58" s="190"/>
      <c r="AI58" s="194"/>
      <c r="AJ58" s="194"/>
    </row>
    <row r="59" spans="1:36" ht="13.5">
      <c r="A59" s="189"/>
      <c r="B59" s="212"/>
      <c r="C59" s="470" t="str">
        <f>'入力シート'!E11</f>
        <v>平成 26 年 8 月 11 日</v>
      </c>
      <c r="D59" s="470"/>
      <c r="E59" s="470"/>
      <c r="F59" s="470"/>
      <c r="G59" s="470"/>
      <c r="H59" s="470"/>
      <c r="I59" s="470"/>
      <c r="J59" s="470"/>
      <c r="K59" s="470"/>
      <c r="L59" s="198" t="s">
        <v>849</v>
      </c>
      <c r="M59" s="198"/>
      <c r="N59" s="198"/>
      <c r="O59" s="220"/>
      <c r="P59" s="220"/>
      <c r="Q59" s="220"/>
      <c r="R59" s="220"/>
      <c r="S59" s="220"/>
      <c r="T59" s="189"/>
      <c r="U59" s="220"/>
      <c r="V59" s="220"/>
      <c r="W59" s="220"/>
      <c r="X59" s="220"/>
      <c r="Y59" s="220"/>
      <c r="Z59" s="220"/>
      <c r="AA59" s="220"/>
      <c r="AB59" s="220"/>
      <c r="AC59" s="220"/>
      <c r="AD59" s="220"/>
      <c r="AE59" s="220"/>
      <c r="AF59" s="189"/>
      <c r="AG59" s="189"/>
      <c r="AH59" s="190"/>
      <c r="AI59" s="232" t="s">
        <v>850</v>
      </c>
      <c r="AJ59" s="194"/>
    </row>
    <row r="60" spans="1:36" ht="13.5">
      <c r="A60" s="189"/>
      <c r="B60" s="198"/>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189"/>
      <c r="AG60" s="189"/>
      <c r="AH60" s="190"/>
      <c r="AI60" s="194"/>
      <c r="AJ60" s="194"/>
    </row>
    <row r="61" spans="1:36" ht="13.5">
      <c r="A61" s="189"/>
      <c r="B61" s="220" t="s">
        <v>851</v>
      </c>
      <c r="C61" s="220"/>
      <c r="D61" s="220"/>
      <c r="E61" s="220"/>
      <c r="F61" s="220"/>
      <c r="G61" s="189"/>
      <c r="H61" s="468" t="str">
        <f>'入力シート'!B2</f>
        <v>株式会社コミュニティーガス</v>
      </c>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190"/>
      <c r="AI61" s="233" t="s">
        <v>852</v>
      </c>
      <c r="AJ61" s="194"/>
    </row>
    <row r="62" spans="1:34" ht="13.5">
      <c r="A62" s="190"/>
      <c r="B62" s="190"/>
      <c r="C62" s="190"/>
      <c r="D62" s="190"/>
      <c r="E62" s="190"/>
      <c r="F62" s="190"/>
      <c r="G62" s="190"/>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190"/>
    </row>
  </sheetData>
  <sheetProtection/>
  <mergeCells count="68">
    <mergeCell ref="H61:AG61"/>
    <mergeCell ref="H62:AG62"/>
    <mergeCell ref="C56:F56"/>
    <mergeCell ref="G56:O56"/>
    <mergeCell ref="P56:V56"/>
    <mergeCell ref="X56:AD56"/>
    <mergeCell ref="C59:K59"/>
    <mergeCell ref="C54:F54"/>
    <mergeCell ref="G54:O54"/>
    <mergeCell ref="P54:V54"/>
    <mergeCell ref="X54:AD54"/>
    <mergeCell ref="C55:F55"/>
    <mergeCell ref="G55:O55"/>
    <mergeCell ref="P55:V55"/>
    <mergeCell ref="X55:AD55"/>
    <mergeCell ref="C51:F51"/>
    <mergeCell ref="G51:O51"/>
    <mergeCell ref="P51:V51"/>
    <mergeCell ref="X51:AD51"/>
    <mergeCell ref="O52:AE52"/>
    <mergeCell ref="C53:F53"/>
    <mergeCell ref="G53:O53"/>
    <mergeCell ref="P53:W53"/>
    <mergeCell ref="X53:AE53"/>
    <mergeCell ref="C49:F49"/>
    <mergeCell ref="G49:O49"/>
    <mergeCell ref="P49:V49"/>
    <mergeCell ref="X49:AD49"/>
    <mergeCell ref="C50:F50"/>
    <mergeCell ref="G50:O50"/>
    <mergeCell ref="P50:V50"/>
    <mergeCell ref="X50:AD50"/>
    <mergeCell ref="C42:J42"/>
    <mergeCell ref="K42:P42"/>
    <mergeCell ref="R42:W42"/>
    <mergeCell ref="Y42:AD42"/>
    <mergeCell ref="O47:AE47"/>
    <mergeCell ref="C48:F48"/>
    <mergeCell ref="G48:O48"/>
    <mergeCell ref="P48:W48"/>
    <mergeCell ref="X48:AE48"/>
    <mergeCell ref="C27:AH27"/>
    <mergeCell ref="C28:AH28"/>
    <mergeCell ref="C29:AH29"/>
    <mergeCell ref="C30:AH30"/>
    <mergeCell ref="B31:AG31"/>
    <mergeCell ref="K39:Q40"/>
    <mergeCell ref="R39:X40"/>
    <mergeCell ref="Y39:AE39"/>
    <mergeCell ref="Y40:AE40"/>
    <mergeCell ref="C21:AH21"/>
    <mergeCell ref="C22:AH22"/>
    <mergeCell ref="C23:AH23"/>
    <mergeCell ref="C24:AH24"/>
    <mergeCell ref="C25:AH25"/>
    <mergeCell ref="C26:AH26"/>
    <mergeCell ref="C15:AH15"/>
    <mergeCell ref="C16:AH16"/>
    <mergeCell ref="C17:AH17"/>
    <mergeCell ref="C18:AH18"/>
    <mergeCell ref="C19:AH19"/>
    <mergeCell ref="C20:AH20"/>
    <mergeCell ref="X4:AG4"/>
    <mergeCell ref="U7:AG7"/>
    <mergeCell ref="A9:AG9"/>
    <mergeCell ref="C12:AH12"/>
    <mergeCell ref="C13:AH13"/>
    <mergeCell ref="C14:AH14"/>
  </mergeCells>
  <printOptions/>
  <pageMargins left="0.7086614173228347" right="0.7086614173228347" top="0.7480314960629921" bottom="0.7480314960629921" header="0.31496062992125984" footer="0.31496062992125984"/>
  <pageSetup horizontalDpi="600" verticalDpi="600" orientation="portrait" paperSize="9" scale="87" r:id="rId2"/>
  <drawing r:id="rId1"/>
</worksheet>
</file>

<file path=xl/worksheets/sheet16.xml><?xml version="1.0" encoding="utf-8"?>
<worksheet xmlns="http://schemas.openxmlformats.org/spreadsheetml/2006/main" xmlns:r="http://schemas.openxmlformats.org/officeDocument/2006/relationships">
  <dimension ref="A1:I60"/>
  <sheetViews>
    <sheetView showGridLines="0" workbookViewId="0" topLeftCell="A1">
      <selection activeCell="H22" sqref="H22"/>
    </sheetView>
  </sheetViews>
  <sheetFormatPr defaultColWidth="9.140625" defaultRowHeight="12.75"/>
  <cols>
    <col min="1" max="5" width="20.140625" style="190" customWidth="1"/>
    <col min="6" max="16384" width="9.140625" style="190" customWidth="1"/>
  </cols>
  <sheetData>
    <row r="1" spans="1:5" ht="13.5">
      <c r="A1" s="137" t="s">
        <v>853</v>
      </c>
      <c r="B1" s="138"/>
      <c r="C1" s="138"/>
      <c r="D1" s="138"/>
      <c r="E1" s="139"/>
    </row>
    <row r="2" spans="1:5" ht="13.5">
      <c r="A2" s="234" t="s">
        <v>854</v>
      </c>
      <c r="B2" s="235"/>
      <c r="C2" s="235"/>
      <c r="D2" s="235"/>
      <c r="E2" s="236"/>
    </row>
    <row r="3" spans="1:5" ht="13.5">
      <c r="A3" s="234" t="s">
        <v>855</v>
      </c>
      <c r="B3" s="235"/>
      <c r="C3" s="235"/>
      <c r="D3" s="235"/>
      <c r="E3" s="236"/>
    </row>
    <row r="4" spans="1:5" ht="13.5">
      <c r="A4" s="234" t="s">
        <v>856</v>
      </c>
      <c r="B4" s="235"/>
      <c r="C4" s="235"/>
      <c r="D4" s="235"/>
      <c r="E4" s="236"/>
    </row>
    <row r="5" spans="1:5" ht="13.5">
      <c r="A5" s="141" t="s">
        <v>857</v>
      </c>
      <c r="B5" s="142"/>
      <c r="C5" s="142"/>
      <c r="D5" s="142"/>
      <c r="E5" s="143"/>
    </row>
    <row r="6" spans="1:5" ht="17.25">
      <c r="A6" s="474"/>
      <c r="B6" s="474"/>
      <c r="C6" s="475"/>
      <c r="D6" s="475"/>
      <c r="E6" s="475"/>
    </row>
    <row r="7" spans="1:5" ht="17.25">
      <c r="A7" s="474" t="s">
        <v>858</v>
      </c>
      <c r="B7" s="474"/>
      <c r="C7" s="475"/>
      <c r="D7" s="475"/>
      <c r="E7" s="475"/>
    </row>
    <row r="8" spans="1:9" ht="13.5">
      <c r="A8" s="237"/>
      <c r="B8" s="237"/>
      <c r="C8" s="237"/>
      <c r="D8" s="237"/>
      <c r="E8" s="237"/>
      <c r="I8" s="34"/>
    </row>
    <row r="9" spans="1:5" ht="14.25" thickBot="1">
      <c r="A9" s="237"/>
      <c r="B9" s="237"/>
      <c r="C9" s="237"/>
      <c r="D9" s="237"/>
      <c r="E9" s="237"/>
    </row>
    <row r="10" spans="1:5" ht="13.5">
      <c r="A10" s="238" t="s">
        <v>859</v>
      </c>
      <c r="B10" s="239" t="s">
        <v>860</v>
      </c>
      <c r="C10" s="239" t="s">
        <v>861</v>
      </c>
      <c r="D10" s="239" t="s">
        <v>861</v>
      </c>
      <c r="E10" s="240" t="s">
        <v>862</v>
      </c>
    </row>
    <row r="11" spans="1:5" ht="14.25" thickBot="1">
      <c r="A11" s="241"/>
      <c r="B11" s="242" t="s">
        <v>863</v>
      </c>
      <c r="C11" s="242" t="s">
        <v>864</v>
      </c>
      <c r="D11" s="242" t="s">
        <v>865</v>
      </c>
      <c r="E11" s="243" t="s">
        <v>866</v>
      </c>
    </row>
    <row r="12" spans="1:5" ht="14.25" hidden="1" thickBot="1">
      <c r="A12" s="244"/>
      <c r="B12" s="245"/>
      <c r="C12" s="246"/>
      <c r="D12" s="247"/>
      <c r="E12" s="248"/>
    </row>
    <row r="13" spans="1:5" ht="14.25" hidden="1" thickBot="1">
      <c r="A13" s="249"/>
      <c r="B13" s="250"/>
      <c r="C13" s="246"/>
      <c r="D13" s="251"/>
      <c r="E13" s="252"/>
    </row>
    <row r="14" spans="1:5" ht="14.25" hidden="1" thickBot="1">
      <c r="A14" s="249"/>
      <c r="B14" s="250"/>
      <c r="C14" s="246"/>
      <c r="D14" s="251"/>
      <c r="E14" s="252"/>
    </row>
    <row r="15" spans="1:5" ht="14.25" hidden="1" thickBot="1">
      <c r="A15" s="249"/>
      <c r="B15" s="250"/>
      <c r="C15" s="246"/>
      <c r="D15" s="251"/>
      <c r="E15" s="252"/>
    </row>
    <row r="16" spans="1:5" ht="14.25" hidden="1" thickBot="1">
      <c r="A16" s="249"/>
      <c r="B16" s="250"/>
      <c r="C16" s="246"/>
      <c r="D16" s="251"/>
      <c r="E16" s="252"/>
    </row>
    <row r="17" spans="1:5" ht="14.25" hidden="1" thickBot="1">
      <c r="A17" s="249"/>
      <c r="B17" s="250"/>
      <c r="C17" s="246"/>
      <c r="D17" s="251"/>
      <c r="E17" s="252"/>
    </row>
    <row r="18" spans="1:5" ht="14.25" hidden="1" thickBot="1">
      <c r="A18" s="249"/>
      <c r="B18" s="250"/>
      <c r="C18" s="246"/>
      <c r="D18" s="251"/>
      <c r="E18" s="252"/>
    </row>
    <row r="19" spans="1:5" ht="14.25" hidden="1" thickBot="1">
      <c r="A19" s="249"/>
      <c r="B19" s="250"/>
      <c r="C19" s="246"/>
      <c r="D19" s="251"/>
      <c r="E19" s="252"/>
    </row>
    <row r="20" spans="1:5" ht="14.25" hidden="1" thickBot="1">
      <c r="A20" s="253"/>
      <c r="B20" s="254"/>
      <c r="C20" s="255"/>
      <c r="D20" s="251"/>
      <c r="E20" s="252"/>
    </row>
    <row r="21" spans="1:8" ht="19.5" customHeight="1">
      <c r="A21" s="256" t="s">
        <v>867</v>
      </c>
      <c r="B21" s="257">
        <v>100</v>
      </c>
      <c r="C21" s="258">
        <v>4400</v>
      </c>
      <c r="D21" s="259">
        <f>ROUND(C21/$H$21,1)</f>
        <v>9016.4</v>
      </c>
      <c r="E21" s="260">
        <f>B21*D21</f>
        <v>901640</v>
      </c>
      <c r="G21" s="190" t="s">
        <v>868</v>
      </c>
      <c r="H21" s="190">
        <v>0.488</v>
      </c>
    </row>
    <row r="22" spans="1:5" ht="19.5" customHeight="1">
      <c r="A22" s="261" t="s">
        <v>869</v>
      </c>
      <c r="B22" s="262">
        <v>100</v>
      </c>
      <c r="C22" s="263">
        <v>3960</v>
      </c>
      <c r="D22" s="259">
        <f>ROUND(C22/$H$21,1)</f>
        <v>8114.8</v>
      </c>
      <c r="E22" s="264">
        <f>B22*D22</f>
        <v>811480</v>
      </c>
    </row>
    <row r="23" spans="1:5" ht="19.5" customHeight="1" thickBot="1">
      <c r="A23" s="265" t="s">
        <v>870</v>
      </c>
      <c r="B23" s="266">
        <v>100</v>
      </c>
      <c r="C23" s="267">
        <v>3300</v>
      </c>
      <c r="D23" s="259">
        <f>ROUND(C23/$H$21,1)</f>
        <v>6762.3</v>
      </c>
      <c r="E23" s="264">
        <f>B23*D23</f>
        <v>676230</v>
      </c>
    </row>
    <row r="24" spans="1:5" ht="19.5" customHeight="1">
      <c r="A24" s="268" t="s">
        <v>871</v>
      </c>
      <c r="B24" s="269" t="s">
        <v>872</v>
      </c>
      <c r="C24" s="270">
        <f>SUM(C21:C23)</f>
        <v>11660</v>
      </c>
      <c r="D24" s="271">
        <f>SUM(D21:D23)</f>
        <v>23893.5</v>
      </c>
      <c r="E24" s="260">
        <f>SUM(E21:E23)</f>
        <v>2389350</v>
      </c>
    </row>
    <row r="25" spans="1:5" ht="19.5" customHeight="1" thickBot="1">
      <c r="A25" s="272" t="s">
        <v>873</v>
      </c>
      <c r="B25" s="273">
        <f>ROUNDDOWN(E24/D24,2)</f>
        <v>100</v>
      </c>
      <c r="C25" s="476" t="s">
        <v>874</v>
      </c>
      <c r="D25" s="477"/>
      <c r="E25" s="478"/>
    </row>
    <row r="26" spans="1:5" ht="19.5" customHeight="1">
      <c r="A26" s="274"/>
      <c r="B26" s="274"/>
      <c r="C26" s="237"/>
      <c r="D26" s="237"/>
      <c r="E26" s="237"/>
    </row>
    <row r="27" spans="1:7" ht="19.5" customHeight="1">
      <c r="A27" s="479" t="s">
        <v>875</v>
      </c>
      <c r="B27" s="479"/>
      <c r="C27" s="479"/>
      <c r="D27" s="479"/>
      <c r="E27" s="479"/>
      <c r="G27" s="194" t="s">
        <v>876</v>
      </c>
    </row>
    <row r="28" spans="1:7" ht="19.5" customHeight="1">
      <c r="A28" s="237"/>
      <c r="B28" s="237"/>
      <c r="C28" s="237"/>
      <c r="D28" s="237"/>
      <c r="E28" s="237"/>
      <c r="G28" s="194"/>
    </row>
    <row r="29" spans="1:7" ht="19.5" customHeight="1">
      <c r="A29" s="237"/>
      <c r="B29" s="275" t="s">
        <v>877</v>
      </c>
      <c r="C29" s="276" t="s">
        <v>878</v>
      </c>
      <c r="D29" s="277" t="s">
        <v>879</v>
      </c>
      <c r="E29" s="237"/>
      <c r="G29" s="194" t="s">
        <v>880</v>
      </c>
    </row>
    <row r="30" spans="1:7" ht="19.5" customHeight="1">
      <c r="A30" s="237"/>
      <c r="B30" s="275"/>
      <c r="C30" s="237"/>
      <c r="D30" s="277"/>
      <c r="E30" s="237"/>
      <c r="G30" s="278" t="s">
        <v>881</v>
      </c>
    </row>
    <row r="31" spans="1:7" ht="19.5" customHeight="1">
      <c r="A31" s="237"/>
      <c r="B31" s="275" t="s">
        <v>882</v>
      </c>
      <c r="C31" s="276" t="s">
        <v>878</v>
      </c>
      <c r="D31" s="277" t="s">
        <v>879</v>
      </c>
      <c r="E31" s="237"/>
      <c r="G31" s="278" t="s">
        <v>883</v>
      </c>
    </row>
    <row r="32" spans="1:5" ht="19.5" customHeight="1">
      <c r="A32" s="237"/>
      <c r="B32" s="275"/>
      <c r="C32" s="237"/>
      <c r="D32" s="277"/>
      <c r="E32" s="237"/>
    </row>
    <row r="33" spans="1:5" s="32" customFormat="1" ht="19.5" customHeight="1" hidden="1">
      <c r="A33" s="237"/>
      <c r="B33" s="275" t="s">
        <v>884</v>
      </c>
      <c r="C33" s="279"/>
      <c r="D33" s="280" t="s">
        <v>885</v>
      </c>
      <c r="E33" s="237"/>
    </row>
    <row r="34" spans="1:5" s="32" customFormat="1" ht="19.5" customHeight="1" hidden="1">
      <c r="A34" s="237"/>
      <c r="B34" s="275"/>
      <c r="C34" s="237"/>
      <c r="D34" s="237"/>
      <c r="E34" s="237"/>
    </row>
    <row r="35" spans="1:5" ht="19.5" customHeight="1">
      <c r="A35" s="237"/>
      <c r="B35" s="275" t="s">
        <v>886</v>
      </c>
      <c r="C35" s="276" t="s">
        <v>878</v>
      </c>
      <c r="D35" s="277" t="s">
        <v>885</v>
      </c>
      <c r="E35" s="237"/>
    </row>
    <row r="36" spans="1:5" ht="19.5" customHeight="1" hidden="1">
      <c r="A36" s="237"/>
      <c r="B36" s="281"/>
      <c r="C36" s="282"/>
      <c r="D36" s="282"/>
      <c r="E36" s="237"/>
    </row>
    <row r="37" spans="1:5" ht="19.5" customHeight="1" hidden="1">
      <c r="A37" s="237"/>
      <c r="B37" s="283" t="s">
        <v>603</v>
      </c>
      <c r="C37" s="284" t="e">
        <f>B25+C29+C31+C33+C35</f>
        <v>#VALUE!</v>
      </c>
      <c r="D37" s="237"/>
      <c r="E37" s="237"/>
    </row>
    <row r="38" spans="1:5" ht="19.5" customHeight="1">
      <c r="A38" s="237"/>
      <c r="B38" s="275"/>
      <c r="C38" s="237"/>
      <c r="D38" s="237"/>
      <c r="E38" s="237"/>
    </row>
    <row r="39" spans="1:5" ht="19.5" customHeight="1">
      <c r="A39" s="237"/>
      <c r="B39" s="275"/>
      <c r="C39" s="237"/>
      <c r="D39" s="237"/>
      <c r="E39" s="237"/>
    </row>
    <row r="40" spans="1:5" ht="19.5" customHeight="1">
      <c r="A40" s="237"/>
      <c r="B40" s="237"/>
      <c r="C40" s="237"/>
      <c r="D40" s="237"/>
      <c r="E40" s="237"/>
    </row>
    <row r="41" spans="1:5" ht="19.5" customHeight="1">
      <c r="A41" s="285" t="s">
        <v>887</v>
      </c>
      <c r="B41" s="480" t="str">
        <f>'入力シート'!B2</f>
        <v>株式会社コミュニティーガス</v>
      </c>
      <c r="C41" s="480"/>
      <c r="D41" s="480"/>
      <c r="E41" s="237"/>
    </row>
    <row r="42" spans="1:5" ht="19.5" customHeight="1">
      <c r="A42" s="237"/>
      <c r="B42" s="277"/>
      <c r="C42" s="277"/>
      <c r="D42" s="277"/>
      <c r="E42" s="237"/>
    </row>
    <row r="43" spans="1:5" ht="19.5" customHeight="1">
      <c r="A43" s="237"/>
      <c r="B43" s="277"/>
      <c r="C43" s="277"/>
      <c r="D43" s="277"/>
      <c r="E43" s="237"/>
    </row>
    <row r="44" spans="1:5" ht="19.5" customHeight="1">
      <c r="A44" s="285" t="s">
        <v>420</v>
      </c>
      <c r="B44" s="480" t="str">
        <f>'入力シート'!B6</f>
        <v>コミュニティー団地</v>
      </c>
      <c r="C44" s="480"/>
      <c r="D44" s="480"/>
      <c r="E44" s="237"/>
    </row>
    <row r="45" spans="1:5" ht="19.5" customHeight="1">
      <c r="A45" s="285"/>
      <c r="B45" s="286"/>
      <c r="C45" s="286"/>
      <c r="D45" s="286"/>
      <c r="E45" s="237"/>
    </row>
    <row r="46" spans="1:5" ht="19.5" customHeight="1">
      <c r="A46" s="285"/>
      <c r="B46" s="286"/>
      <c r="C46" s="286"/>
      <c r="D46" s="286"/>
      <c r="E46" s="237"/>
    </row>
    <row r="47" spans="1:5" ht="19.5" customHeight="1">
      <c r="A47" s="237"/>
      <c r="B47" s="237"/>
      <c r="C47" s="237"/>
      <c r="D47" s="237"/>
      <c r="E47" s="237"/>
    </row>
    <row r="48" spans="1:5" ht="19.5" customHeight="1">
      <c r="A48" s="237"/>
      <c r="B48" s="237"/>
      <c r="C48" s="237"/>
      <c r="D48" s="237"/>
      <c r="E48" s="237"/>
    </row>
    <row r="49" spans="1:7" ht="19.5" customHeight="1" hidden="1">
      <c r="A49" s="237" t="s">
        <v>888</v>
      </c>
      <c r="B49" s="237"/>
      <c r="C49" s="237"/>
      <c r="D49" s="237"/>
      <c r="E49" s="237"/>
      <c r="G49" s="194" t="s">
        <v>889</v>
      </c>
    </row>
    <row r="50" spans="1:5" ht="19.5" customHeight="1" hidden="1">
      <c r="A50" s="237"/>
      <c r="B50" s="237"/>
      <c r="C50" s="237"/>
      <c r="D50" s="237"/>
      <c r="E50" s="237"/>
    </row>
    <row r="51" spans="1:5" ht="19.5" customHeight="1" hidden="1">
      <c r="A51" s="237"/>
      <c r="B51" s="471" t="s">
        <v>890</v>
      </c>
      <c r="C51" s="471"/>
      <c r="D51" s="237"/>
      <c r="E51" s="237"/>
    </row>
    <row r="52" spans="1:5" ht="19.5" customHeight="1" hidden="1">
      <c r="A52" s="237"/>
      <c r="B52" s="287"/>
      <c r="C52" s="274"/>
      <c r="D52" s="274"/>
      <c r="E52" s="237"/>
    </row>
    <row r="53" spans="1:5" ht="19.5" customHeight="1" hidden="1">
      <c r="A53" s="237" t="s">
        <v>891</v>
      </c>
      <c r="B53" s="237"/>
      <c r="C53" s="237"/>
      <c r="D53" s="237"/>
      <c r="E53" s="237"/>
    </row>
    <row r="54" spans="1:5" ht="19.5" customHeight="1" hidden="1">
      <c r="A54" s="285"/>
      <c r="B54" s="287"/>
      <c r="C54" s="274"/>
      <c r="D54" s="274"/>
      <c r="E54" s="237"/>
    </row>
    <row r="55" spans="1:5" ht="19.5" customHeight="1" hidden="1">
      <c r="A55" s="285" t="s">
        <v>2</v>
      </c>
      <c r="B55" s="472"/>
      <c r="C55" s="472"/>
      <c r="D55" s="472"/>
      <c r="E55" s="237"/>
    </row>
    <row r="56" spans="1:5" ht="19.5" customHeight="1" hidden="1">
      <c r="A56" s="285"/>
      <c r="B56" s="288"/>
      <c r="C56" s="288"/>
      <c r="D56" s="288"/>
      <c r="E56" s="237"/>
    </row>
    <row r="57" spans="1:5" ht="19.5" customHeight="1" hidden="1">
      <c r="A57" s="285" t="s">
        <v>4</v>
      </c>
      <c r="B57" s="473"/>
      <c r="C57" s="473"/>
      <c r="D57" s="473"/>
      <c r="E57" s="237" t="s">
        <v>892</v>
      </c>
    </row>
    <row r="58" spans="1:5" ht="13.5" hidden="1">
      <c r="A58" s="237"/>
      <c r="B58" s="237"/>
      <c r="C58" s="237"/>
      <c r="D58" s="237"/>
      <c r="E58" s="237"/>
    </row>
    <row r="59" spans="1:5" ht="13.5">
      <c r="A59" s="289"/>
      <c r="B59" s="289"/>
      <c r="C59" s="289"/>
      <c r="D59" s="289"/>
      <c r="E59" s="289"/>
    </row>
    <row r="60" spans="1:5" ht="13.5">
      <c r="A60" s="289"/>
      <c r="B60" s="289"/>
      <c r="C60" s="289"/>
      <c r="D60" s="289"/>
      <c r="E60" s="289"/>
    </row>
  </sheetData>
  <sheetProtection/>
  <mergeCells count="9">
    <mergeCell ref="B51:C51"/>
    <mergeCell ref="B55:D55"/>
    <mergeCell ref="B57:D57"/>
    <mergeCell ref="A6:E6"/>
    <mergeCell ref="A7:E7"/>
    <mergeCell ref="C25:E25"/>
    <mergeCell ref="A27:E27"/>
    <mergeCell ref="B41:D41"/>
    <mergeCell ref="B44:D44"/>
  </mergeCells>
  <printOptions/>
  <pageMargins left="0.7874015748031497" right="0.7086614173228347" top="0.7480314960629921" bottom="0.7480314960629921" header="0.31496062992125984" footer="0.31496062992125984"/>
  <pageSetup horizontalDpi="600" verticalDpi="600" orientation="portrait" paperSize="9" scale="87" r:id="rId1"/>
</worksheet>
</file>

<file path=xl/worksheets/sheet17.xml><?xml version="1.0" encoding="utf-8"?>
<worksheet xmlns="http://schemas.openxmlformats.org/spreadsheetml/2006/main" xmlns:r="http://schemas.openxmlformats.org/officeDocument/2006/relationships">
  <dimension ref="A1:AN37"/>
  <sheetViews>
    <sheetView showGridLines="0" workbookViewId="0" topLeftCell="A1">
      <selection activeCell="AN14" sqref="AN14"/>
    </sheetView>
  </sheetViews>
  <sheetFormatPr defaultColWidth="9.140625" defaultRowHeight="12.75"/>
  <cols>
    <col min="1" max="53" width="3.00390625" style="32" customWidth="1"/>
    <col min="54" max="16384" width="9.140625" style="32" customWidth="1"/>
  </cols>
  <sheetData>
    <row r="1" spans="1:35" ht="13.5">
      <c r="A1" s="290" t="s">
        <v>893</v>
      </c>
      <c r="B1" s="291"/>
      <c r="C1" s="138"/>
      <c r="D1" s="138"/>
      <c r="E1" s="13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9"/>
    </row>
    <row r="2" spans="1:35" ht="13.5">
      <c r="A2" s="292" t="s">
        <v>894</v>
      </c>
      <c r="B2" s="293"/>
      <c r="C2" s="235"/>
      <c r="D2" s="235"/>
      <c r="E2" s="235"/>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5"/>
    </row>
    <row r="3" spans="1:35" ht="13.5">
      <c r="A3" s="292" t="s">
        <v>895</v>
      </c>
      <c r="B3" s="293"/>
      <c r="C3" s="235"/>
      <c r="D3" s="235"/>
      <c r="E3" s="235"/>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5"/>
    </row>
    <row r="4" spans="1:35" ht="13.5">
      <c r="A4" s="296" t="s">
        <v>896</v>
      </c>
      <c r="B4" s="297"/>
      <c r="C4" s="142"/>
      <c r="D4" s="142"/>
      <c r="E4" s="142"/>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1"/>
    </row>
    <row r="5" spans="1:34" ht="17.2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ht="17.25">
      <c r="A6" s="481" t="s">
        <v>897</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row>
    <row r="7" spans="1:34" ht="17.25">
      <c r="A7" s="31"/>
      <c r="B7" s="31"/>
      <c r="C7" s="31"/>
      <c r="D7" s="31"/>
      <c r="E7" s="31"/>
      <c r="F7" s="31"/>
      <c r="G7" s="31"/>
      <c r="H7" s="31"/>
      <c r="I7" s="298"/>
      <c r="J7" s="31"/>
      <c r="K7" s="31"/>
      <c r="L7" s="31"/>
      <c r="M7" s="31"/>
      <c r="N7" s="31"/>
      <c r="O7" s="31"/>
      <c r="P7" s="31"/>
      <c r="Q7" s="31"/>
      <c r="R7" s="31"/>
      <c r="S7" s="31"/>
      <c r="T7" s="31"/>
      <c r="U7" s="31"/>
      <c r="V7" s="31"/>
      <c r="W7" s="31"/>
      <c r="X7" s="31"/>
      <c r="Y7" s="31"/>
      <c r="Z7" s="31"/>
      <c r="AA7" s="31"/>
      <c r="AB7" s="31"/>
      <c r="AC7" s="31"/>
      <c r="AD7" s="31"/>
      <c r="AE7" s="31"/>
      <c r="AF7" s="31"/>
      <c r="AG7" s="31"/>
      <c r="AH7" s="31"/>
    </row>
    <row r="9" spans="22:35" ht="13.5">
      <c r="V9" s="149" t="s">
        <v>601</v>
      </c>
      <c r="W9" s="149"/>
      <c r="X9" s="149"/>
      <c r="Y9" s="149"/>
      <c r="Z9" s="149"/>
      <c r="AA9" s="151" t="str">
        <f>'入力シート'!B6</f>
        <v>コミュニティー団地</v>
      </c>
      <c r="AB9" s="151"/>
      <c r="AC9" s="151"/>
      <c r="AD9" s="151"/>
      <c r="AE9" s="151"/>
      <c r="AF9" s="151"/>
      <c r="AG9" s="151"/>
      <c r="AH9" s="151"/>
      <c r="AI9" s="149"/>
    </row>
    <row r="12" spans="10:18" ht="13.5">
      <c r="J12" s="482" t="s">
        <v>898</v>
      </c>
      <c r="K12" s="482"/>
      <c r="L12" s="482"/>
      <c r="M12" s="482"/>
      <c r="N12" s="482"/>
      <c r="O12" s="483">
        <f>'入力シート'!B8</f>
        <v>245</v>
      </c>
      <c r="P12" s="483"/>
      <c r="Q12" s="483"/>
      <c r="R12" s="483"/>
    </row>
    <row r="13" spans="1:29" s="299" customFormat="1" ht="39.75" customHeight="1" thickBot="1">
      <c r="A13" s="484" t="s">
        <v>899</v>
      </c>
      <c r="B13" s="485"/>
      <c r="C13" s="485"/>
      <c r="D13" s="485"/>
      <c r="E13" s="486"/>
      <c r="F13" s="487" t="s">
        <v>900</v>
      </c>
      <c r="G13" s="488"/>
      <c r="H13" s="488"/>
      <c r="I13" s="489"/>
      <c r="J13" s="487" t="s">
        <v>901</v>
      </c>
      <c r="K13" s="488"/>
      <c r="L13" s="488"/>
      <c r="M13" s="488"/>
      <c r="N13" s="489"/>
      <c r="O13" s="490" t="s">
        <v>902</v>
      </c>
      <c r="P13" s="490"/>
      <c r="Q13" s="491"/>
      <c r="R13" s="491"/>
      <c r="S13" s="492" t="s">
        <v>903</v>
      </c>
      <c r="T13" s="485"/>
      <c r="U13" s="485"/>
      <c r="V13" s="485"/>
      <c r="W13" s="486"/>
      <c r="Y13" s="493" t="s">
        <v>904</v>
      </c>
      <c r="Z13" s="494"/>
      <c r="AA13" s="494"/>
      <c r="AB13" s="494"/>
      <c r="AC13" s="495"/>
    </row>
    <row r="14" spans="1:29" s="299" customFormat="1" ht="19.5" customHeight="1">
      <c r="A14" s="496" t="s">
        <v>905</v>
      </c>
      <c r="B14" s="497"/>
      <c r="C14" s="497"/>
      <c r="D14" s="497"/>
      <c r="E14" s="498"/>
      <c r="F14" s="499">
        <v>220</v>
      </c>
      <c r="G14" s="500"/>
      <c r="H14" s="500"/>
      <c r="I14" s="501"/>
      <c r="J14" s="502">
        <v>2800</v>
      </c>
      <c r="K14" s="503"/>
      <c r="L14" s="503"/>
      <c r="M14" s="503"/>
      <c r="N14" s="504"/>
      <c r="O14" s="505">
        <f aca="true" t="shared" si="0" ref="O14:O25">ROUND(J14/F14,1)</f>
        <v>12.7</v>
      </c>
      <c r="P14" s="505"/>
      <c r="Q14" s="506"/>
      <c r="R14" s="506"/>
      <c r="S14" s="507">
        <f aca="true" t="shared" si="1" ref="S14:S25">$O$12*O14</f>
        <v>3111.5</v>
      </c>
      <c r="T14" s="507"/>
      <c r="U14" s="507"/>
      <c r="V14" s="507"/>
      <c r="W14" s="507"/>
      <c r="Y14" s="508"/>
      <c r="Z14" s="509"/>
      <c r="AA14" s="509"/>
      <c r="AB14" s="509"/>
      <c r="AC14" s="510"/>
    </row>
    <row r="15" spans="1:29" s="299" customFormat="1" ht="19.5" customHeight="1">
      <c r="A15" s="496" t="s">
        <v>906</v>
      </c>
      <c r="B15" s="497"/>
      <c r="C15" s="497"/>
      <c r="D15" s="497"/>
      <c r="E15" s="498"/>
      <c r="F15" s="511">
        <v>220</v>
      </c>
      <c r="G15" s="512"/>
      <c r="H15" s="512"/>
      <c r="I15" s="513"/>
      <c r="J15" s="514">
        <v>2400</v>
      </c>
      <c r="K15" s="515"/>
      <c r="L15" s="515"/>
      <c r="M15" s="515"/>
      <c r="N15" s="516"/>
      <c r="O15" s="505">
        <f t="shared" si="0"/>
        <v>10.9</v>
      </c>
      <c r="P15" s="505"/>
      <c r="Q15" s="506"/>
      <c r="R15" s="506"/>
      <c r="S15" s="507">
        <f t="shared" si="1"/>
        <v>2670.5</v>
      </c>
      <c r="T15" s="507"/>
      <c r="U15" s="507"/>
      <c r="V15" s="507"/>
      <c r="W15" s="507"/>
      <c r="Y15" s="508"/>
      <c r="Z15" s="509"/>
      <c r="AA15" s="509"/>
      <c r="AB15" s="509"/>
      <c r="AC15" s="510"/>
    </row>
    <row r="16" spans="1:29" s="299" customFormat="1" ht="19.5" customHeight="1">
      <c r="A16" s="496" t="s">
        <v>907</v>
      </c>
      <c r="B16" s="497"/>
      <c r="C16" s="497"/>
      <c r="D16" s="497"/>
      <c r="E16" s="498"/>
      <c r="F16" s="511">
        <v>220</v>
      </c>
      <c r="G16" s="512"/>
      <c r="H16" s="512"/>
      <c r="I16" s="513"/>
      <c r="J16" s="514">
        <v>2000</v>
      </c>
      <c r="K16" s="515"/>
      <c r="L16" s="515"/>
      <c r="M16" s="515"/>
      <c r="N16" s="516"/>
      <c r="O16" s="505">
        <f t="shared" si="0"/>
        <v>9.1</v>
      </c>
      <c r="P16" s="505"/>
      <c r="Q16" s="506"/>
      <c r="R16" s="506"/>
      <c r="S16" s="507">
        <f t="shared" si="1"/>
        <v>2229.5</v>
      </c>
      <c r="T16" s="507"/>
      <c r="U16" s="507"/>
      <c r="V16" s="507"/>
      <c r="W16" s="507"/>
      <c r="Y16" s="508"/>
      <c r="Z16" s="509"/>
      <c r="AA16" s="509"/>
      <c r="AB16" s="509"/>
      <c r="AC16" s="510"/>
    </row>
    <row r="17" spans="1:29" s="299" customFormat="1" ht="19.5" customHeight="1">
      <c r="A17" s="496" t="s">
        <v>908</v>
      </c>
      <c r="B17" s="497"/>
      <c r="C17" s="497"/>
      <c r="D17" s="497"/>
      <c r="E17" s="498"/>
      <c r="F17" s="511">
        <v>220</v>
      </c>
      <c r="G17" s="512"/>
      <c r="H17" s="512"/>
      <c r="I17" s="513"/>
      <c r="J17" s="514">
        <v>2100</v>
      </c>
      <c r="K17" s="515"/>
      <c r="L17" s="515"/>
      <c r="M17" s="515"/>
      <c r="N17" s="516"/>
      <c r="O17" s="505">
        <f t="shared" si="0"/>
        <v>9.5</v>
      </c>
      <c r="P17" s="505"/>
      <c r="Q17" s="506"/>
      <c r="R17" s="506"/>
      <c r="S17" s="507">
        <f t="shared" si="1"/>
        <v>2327.5</v>
      </c>
      <c r="T17" s="507"/>
      <c r="U17" s="507"/>
      <c r="V17" s="507"/>
      <c r="W17" s="507"/>
      <c r="Y17" s="508"/>
      <c r="Z17" s="509"/>
      <c r="AA17" s="509"/>
      <c r="AB17" s="509"/>
      <c r="AC17" s="510"/>
    </row>
    <row r="18" spans="1:29" s="299" customFormat="1" ht="19.5" customHeight="1">
      <c r="A18" s="496" t="s">
        <v>909</v>
      </c>
      <c r="B18" s="497"/>
      <c r="C18" s="497"/>
      <c r="D18" s="497"/>
      <c r="E18" s="498"/>
      <c r="F18" s="511">
        <v>220</v>
      </c>
      <c r="G18" s="512"/>
      <c r="H18" s="512"/>
      <c r="I18" s="513"/>
      <c r="J18" s="514">
        <v>2600</v>
      </c>
      <c r="K18" s="515"/>
      <c r="L18" s="515"/>
      <c r="M18" s="515"/>
      <c r="N18" s="516"/>
      <c r="O18" s="505">
        <f t="shared" si="0"/>
        <v>11.8</v>
      </c>
      <c r="P18" s="505"/>
      <c r="Q18" s="506"/>
      <c r="R18" s="506"/>
      <c r="S18" s="507">
        <f t="shared" si="1"/>
        <v>2891</v>
      </c>
      <c r="T18" s="507"/>
      <c r="U18" s="507"/>
      <c r="V18" s="507"/>
      <c r="W18" s="507"/>
      <c r="Y18" s="508"/>
      <c r="Z18" s="509"/>
      <c r="AA18" s="509"/>
      <c r="AB18" s="509"/>
      <c r="AC18" s="510"/>
    </row>
    <row r="19" spans="1:29" s="299" customFormat="1" ht="19.5" customHeight="1">
      <c r="A19" s="496" t="s">
        <v>910</v>
      </c>
      <c r="B19" s="497"/>
      <c r="C19" s="497"/>
      <c r="D19" s="497"/>
      <c r="E19" s="498"/>
      <c r="F19" s="511">
        <v>220</v>
      </c>
      <c r="G19" s="512"/>
      <c r="H19" s="512"/>
      <c r="I19" s="513"/>
      <c r="J19" s="514">
        <v>3100</v>
      </c>
      <c r="K19" s="515"/>
      <c r="L19" s="515"/>
      <c r="M19" s="515"/>
      <c r="N19" s="516"/>
      <c r="O19" s="505">
        <f t="shared" si="0"/>
        <v>14.1</v>
      </c>
      <c r="P19" s="505"/>
      <c r="Q19" s="506"/>
      <c r="R19" s="506"/>
      <c r="S19" s="507">
        <f t="shared" si="1"/>
        <v>3454.5</v>
      </c>
      <c r="T19" s="507"/>
      <c r="U19" s="507"/>
      <c r="V19" s="507"/>
      <c r="W19" s="507"/>
      <c r="Y19" s="508"/>
      <c r="Z19" s="509"/>
      <c r="AA19" s="509"/>
      <c r="AB19" s="509"/>
      <c r="AC19" s="510"/>
    </row>
    <row r="20" spans="1:29" s="299" customFormat="1" ht="19.5" customHeight="1">
      <c r="A20" s="496" t="s">
        <v>911</v>
      </c>
      <c r="B20" s="497"/>
      <c r="C20" s="497"/>
      <c r="D20" s="497"/>
      <c r="E20" s="498"/>
      <c r="F20" s="511">
        <v>220</v>
      </c>
      <c r="G20" s="512"/>
      <c r="H20" s="512"/>
      <c r="I20" s="513"/>
      <c r="J20" s="514">
        <v>3900</v>
      </c>
      <c r="K20" s="515"/>
      <c r="L20" s="515"/>
      <c r="M20" s="515"/>
      <c r="N20" s="516"/>
      <c r="O20" s="505">
        <f t="shared" si="0"/>
        <v>17.7</v>
      </c>
      <c r="P20" s="505"/>
      <c r="Q20" s="506"/>
      <c r="R20" s="506"/>
      <c r="S20" s="507">
        <f t="shared" si="1"/>
        <v>4336.5</v>
      </c>
      <c r="T20" s="507"/>
      <c r="U20" s="507"/>
      <c r="V20" s="507"/>
      <c r="W20" s="507"/>
      <c r="Y20" s="508"/>
      <c r="Z20" s="509"/>
      <c r="AA20" s="509"/>
      <c r="AB20" s="509"/>
      <c r="AC20" s="510"/>
    </row>
    <row r="21" spans="1:29" s="299" customFormat="1" ht="19.5" customHeight="1">
      <c r="A21" s="496" t="s">
        <v>912</v>
      </c>
      <c r="B21" s="497"/>
      <c r="C21" s="497"/>
      <c r="D21" s="497"/>
      <c r="E21" s="498"/>
      <c r="F21" s="511">
        <v>220</v>
      </c>
      <c r="G21" s="512"/>
      <c r="H21" s="512"/>
      <c r="I21" s="513"/>
      <c r="J21" s="514">
        <v>4600</v>
      </c>
      <c r="K21" s="515"/>
      <c r="L21" s="515"/>
      <c r="M21" s="515"/>
      <c r="N21" s="516"/>
      <c r="O21" s="505">
        <f t="shared" si="0"/>
        <v>20.9</v>
      </c>
      <c r="P21" s="505"/>
      <c r="Q21" s="506"/>
      <c r="R21" s="506"/>
      <c r="S21" s="507">
        <f t="shared" si="1"/>
        <v>5120.5</v>
      </c>
      <c r="T21" s="507"/>
      <c r="U21" s="507"/>
      <c r="V21" s="507"/>
      <c r="W21" s="507"/>
      <c r="Y21" s="508"/>
      <c r="Z21" s="509"/>
      <c r="AA21" s="509"/>
      <c r="AB21" s="509"/>
      <c r="AC21" s="510"/>
    </row>
    <row r="22" spans="1:29" s="299" customFormat="1" ht="19.5" customHeight="1">
      <c r="A22" s="496" t="s">
        <v>913</v>
      </c>
      <c r="B22" s="497"/>
      <c r="C22" s="497"/>
      <c r="D22" s="497"/>
      <c r="E22" s="498"/>
      <c r="F22" s="511">
        <v>220</v>
      </c>
      <c r="G22" s="512"/>
      <c r="H22" s="512"/>
      <c r="I22" s="513"/>
      <c r="J22" s="514">
        <v>4800</v>
      </c>
      <c r="K22" s="515"/>
      <c r="L22" s="515"/>
      <c r="M22" s="515"/>
      <c r="N22" s="516"/>
      <c r="O22" s="505">
        <f t="shared" si="0"/>
        <v>21.8</v>
      </c>
      <c r="P22" s="505"/>
      <c r="Q22" s="506"/>
      <c r="R22" s="506"/>
      <c r="S22" s="507">
        <f t="shared" si="1"/>
        <v>5341</v>
      </c>
      <c r="T22" s="507"/>
      <c r="U22" s="507"/>
      <c r="V22" s="507"/>
      <c r="W22" s="507"/>
      <c r="Y22" s="508"/>
      <c r="Z22" s="509"/>
      <c r="AA22" s="509"/>
      <c r="AB22" s="509"/>
      <c r="AC22" s="510"/>
    </row>
    <row r="23" spans="1:29" s="299" customFormat="1" ht="19.5" customHeight="1">
      <c r="A23" s="496" t="s">
        <v>914</v>
      </c>
      <c r="B23" s="497"/>
      <c r="C23" s="497"/>
      <c r="D23" s="497"/>
      <c r="E23" s="498"/>
      <c r="F23" s="511">
        <v>220</v>
      </c>
      <c r="G23" s="512"/>
      <c r="H23" s="512"/>
      <c r="I23" s="513"/>
      <c r="J23" s="514">
        <v>4400</v>
      </c>
      <c r="K23" s="515"/>
      <c r="L23" s="515"/>
      <c r="M23" s="515"/>
      <c r="N23" s="516"/>
      <c r="O23" s="505">
        <f t="shared" si="0"/>
        <v>20</v>
      </c>
      <c r="P23" s="505"/>
      <c r="Q23" s="506"/>
      <c r="R23" s="506"/>
      <c r="S23" s="507">
        <f t="shared" si="1"/>
        <v>4900</v>
      </c>
      <c r="T23" s="507"/>
      <c r="U23" s="507"/>
      <c r="V23" s="507"/>
      <c r="W23" s="507"/>
      <c r="Y23" s="508"/>
      <c r="Z23" s="509"/>
      <c r="AA23" s="509"/>
      <c r="AB23" s="509"/>
      <c r="AC23" s="510"/>
    </row>
    <row r="24" spans="1:29" s="299" customFormat="1" ht="19.5" customHeight="1">
      <c r="A24" s="496" t="s">
        <v>915</v>
      </c>
      <c r="B24" s="497"/>
      <c r="C24" s="497"/>
      <c r="D24" s="497"/>
      <c r="E24" s="498"/>
      <c r="F24" s="511">
        <v>220</v>
      </c>
      <c r="G24" s="512"/>
      <c r="H24" s="512"/>
      <c r="I24" s="513"/>
      <c r="J24" s="514">
        <v>3960</v>
      </c>
      <c r="K24" s="515"/>
      <c r="L24" s="515"/>
      <c r="M24" s="515"/>
      <c r="N24" s="516"/>
      <c r="O24" s="505">
        <f t="shared" si="0"/>
        <v>18</v>
      </c>
      <c r="P24" s="505"/>
      <c r="Q24" s="506"/>
      <c r="R24" s="506"/>
      <c r="S24" s="507">
        <f t="shared" si="1"/>
        <v>4410</v>
      </c>
      <c r="T24" s="507"/>
      <c r="U24" s="507"/>
      <c r="V24" s="507"/>
      <c r="W24" s="507"/>
      <c r="Y24" s="508"/>
      <c r="Z24" s="509"/>
      <c r="AA24" s="509"/>
      <c r="AB24" s="509"/>
      <c r="AC24" s="510"/>
    </row>
    <row r="25" spans="1:29" s="299" customFormat="1" ht="19.5" customHeight="1" thickBot="1">
      <c r="A25" s="496" t="s">
        <v>916</v>
      </c>
      <c r="B25" s="497"/>
      <c r="C25" s="497"/>
      <c r="D25" s="497"/>
      <c r="E25" s="498"/>
      <c r="F25" s="517">
        <v>220</v>
      </c>
      <c r="G25" s="518"/>
      <c r="H25" s="518"/>
      <c r="I25" s="519"/>
      <c r="J25" s="520">
        <v>3300</v>
      </c>
      <c r="K25" s="521"/>
      <c r="L25" s="521"/>
      <c r="M25" s="521"/>
      <c r="N25" s="522"/>
      <c r="O25" s="505">
        <f t="shared" si="0"/>
        <v>15</v>
      </c>
      <c r="P25" s="505"/>
      <c r="Q25" s="506"/>
      <c r="R25" s="506"/>
      <c r="S25" s="507">
        <f t="shared" si="1"/>
        <v>3675</v>
      </c>
      <c r="T25" s="523"/>
      <c r="U25" s="523"/>
      <c r="V25" s="523"/>
      <c r="W25" s="523"/>
      <c r="Y25" s="508"/>
      <c r="Z25" s="509"/>
      <c r="AA25" s="509"/>
      <c r="AB25" s="509"/>
      <c r="AC25" s="510"/>
    </row>
    <row r="26" spans="1:29" s="299" customFormat="1" ht="19.5" customHeight="1" thickBot="1">
      <c r="A26" s="524" t="s">
        <v>603</v>
      </c>
      <c r="B26" s="525"/>
      <c r="C26" s="525"/>
      <c r="D26" s="525"/>
      <c r="E26" s="526"/>
      <c r="F26" s="300" t="s">
        <v>917</v>
      </c>
      <c r="G26" s="527">
        <f>SUM(F14:I25)</f>
        <v>2640</v>
      </c>
      <c r="H26" s="527"/>
      <c r="I26" s="528"/>
      <c r="J26" s="301" t="s">
        <v>918</v>
      </c>
      <c r="K26" s="529">
        <f>SUM(J14:N25)</f>
        <v>39960</v>
      </c>
      <c r="L26" s="529"/>
      <c r="M26" s="529"/>
      <c r="N26" s="530"/>
      <c r="O26" s="531"/>
      <c r="P26" s="531"/>
      <c r="Q26" s="531"/>
      <c r="R26" s="531"/>
      <c r="S26" s="532">
        <f>SUM(S14:W25)</f>
        <v>44467.5</v>
      </c>
      <c r="T26" s="533"/>
      <c r="U26" s="533"/>
      <c r="V26" s="533"/>
      <c r="W26" s="534"/>
      <c r="Y26" s="535"/>
      <c r="Z26" s="536"/>
      <c r="AA26" s="536"/>
      <c r="AB26" s="536"/>
      <c r="AC26" s="537"/>
    </row>
    <row r="27" spans="1:29" s="299" customFormat="1" ht="19.5" customHeight="1" thickTop="1">
      <c r="A27" s="538" t="s">
        <v>641</v>
      </c>
      <c r="B27" s="539"/>
      <c r="C27" s="539"/>
      <c r="D27" s="539"/>
      <c r="E27" s="539"/>
      <c r="F27" s="539"/>
      <c r="G27" s="539"/>
      <c r="H27" s="539"/>
      <c r="I27" s="539"/>
      <c r="J27" s="539"/>
      <c r="K27" s="539"/>
      <c r="L27" s="539"/>
      <c r="M27" s="539"/>
      <c r="N27" s="539"/>
      <c r="O27" s="539"/>
      <c r="P27" s="539"/>
      <c r="Q27" s="539"/>
      <c r="R27" s="540"/>
      <c r="S27" s="541"/>
      <c r="T27" s="542"/>
      <c r="U27" s="542"/>
      <c r="V27" s="542"/>
      <c r="W27" s="543"/>
      <c r="Y27" s="544"/>
      <c r="Z27" s="545"/>
      <c r="AA27" s="545"/>
      <c r="AB27" s="545"/>
      <c r="AC27" s="546"/>
    </row>
    <row r="28" spans="1:29" s="299" customFormat="1" ht="19.5" customHeight="1">
      <c r="A28" s="496" t="s">
        <v>919</v>
      </c>
      <c r="B28" s="497"/>
      <c r="C28" s="497"/>
      <c r="D28" s="497"/>
      <c r="E28" s="497"/>
      <c r="F28" s="497"/>
      <c r="G28" s="497"/>
      <c r="H28" s="497"/>
      <c r="I28" s="497"/>
      <c r="J28" s="497"/>
      <c r="K28" s="497"/>
      <c r="L28" s="497"/>
      <c r="M28" s="497"/>
      <c r="N28" s="497"/>
      <c r="O28" s="497"/>
      <c r="P28" s="497"/>
      <c r="Q28" s="497"/>
      <c r="R28" s="547"/>
      <c r="S28" s="548"/>
      <c r="T28" s="549"/>
      <c r="U28" s="549"/>
      <c r="V28" s="549"/>
      <c r="W28" s="550"/>
      <c r="Y28" s="551"/>
      <c r="Z28" s="552"/>
      <c r="AA28" s="552"/>
      <c r="AB28" s="552"/>
      <c r="AC28" s="553"/>
    </row>
    <row r="29" spans="1:29" s="299" customFormat="1" ht="19.5" customHeight="1">
      <c r="A29" s="496" t="s">
        <v>920</v>
      </c>
      <c r="B29" s="497"/>
      <c r="C29" s="497"/>
      <c r="D29" s="497"/>
      <c r="E29" s="497"/>
      <c r="F29" s="497"/>
      <c r="G29" s="497"/>
      <c r="H29" s="497"/>
      <c r="I29" s="497"/>
      <c r="J29" s="497"/>
      <c r="K29" s="497"/>
      <c r="L29" s="497"/>
      <c r="M29" s="497"/>
      <c r="N29" s="497"/>
      <c r="O29" s="497"/>
      <c r="P29" s="497"/>
      <c r="Q29" s="497"/>
      <c r="R29" s="547"/>
      <c r="S29" s="554"/>
      <c r="T29" s="555"/>
      <c r="U29" s="555"/>
      <c r="V29" s="555"/>
      <c r="W29" s="556"/>
      <c r="Y29" s="551"/>
      <c r="Z29" s="552"/>
      <c r="AA29" s="552"/>
      <c r="AB29" s="552"/>
      <c r="AC29" s="553"/>
    </row>
    <row r="30" spans="1:29" s="299" customFormat="1" ht="19.5" customHeight="1">
      <c r="A30" s="557" t="s">
        <v>921</v>
      </c>
      <c r="B30" s="558"/>
      <c r="C30" s="558"/>
      <c r="D30" s="558"/>
      <c r="E30" s="558"/>
      <c r="F30" s="558"/>
      <c r="G30" s="558"/>
      <c r="H30" s="558"/>
      <c r="I30" s="559"/>
      <c r="J30" s="560">
        <f>ROUND(K26/G26,1)</f>
        <v>15.1</v>
      </c>
      <c r="K30" s="561"/>
      <c r="L30" s="561"/>
      <c r="M30" s="561"/>
      <c r="N30" s="562"/>
      <c r="O30" s="563"/>
      <c r="P30" s="563"/>
      <c r="Q30" s="563"/>
      <c r="R30" s="563"/>
      <c r="S30" s="560"/>
      <c r="T30" s="561"/>
      <c r="U30" s="561"/>
      <c r="V30" s="561"/>
      <c r="W30" s="562"/>
      <c r="Y30" s="563"/>
      <c r="Z30" s="563"/>
      <c r="AA30" s="563"/>
      <c r="AB30" s="563"/>
      <c r="AC30" s="563"/>
    </row>
    <row r="31" s="299" customFormat="1" ht="19.5" customHeight="1">
      <c r="M31" s="299" t="s">
        <v>922</v>
      </c>
    </row>
    <row r="32" spans="1:32" s="299" customFormat="1" ht="19.5" customHeight="1" thickBot="1">
      <c r="A32" s="302"/>
      <c r="B32" s="302"/>
      <c r="C32" s="302"/>
      <c r="D32" s="302"/>
      <c r="E32" s="302"/>
      <c r="F32" s="302"/>
      <c r="G32" s="568" t="s">
        <v>923</v>
      </c>
      <c r="H32" s="568"/>
      <c r="I32" s="568"/>
      <c r="J32" s="568"/>
      <c r="K32" s="568"/>
      <c r="L32" s="568"/>
      <c r="M32" s="302"/>
      <c r="N32" s="302"/>
      <c r="O32" s="302"/>
      <c r="P32" s="302"/>
      <c r="Q32" s="302"/>
      <c r="R32" s="302"/>
      <c r="S32" s="302"/>
      <c r="T32" s="302"/>
      <c r="U32" s="302"/>
      <c r="V32" s="302"/>
      <c r="W32" s="302"/>
      <c r="X32" s="302"/>
      <c r="Y32" s="302"/>
      <c r="Z32" s="302"/>
      <c r="AA32" s="302"/>
      <c r="AB32" s="302"/>
      <c r="AC32" s="302"/>
      <c r="AD32" s="302"/>
      <c r="AE32" s="302"/>
      <c r="AF32" s="302"/>
    </row>
    <row r="33" spans="1:40" s="299" customFormat="1" ht="19.5" customHeight="1" thickBot="1">
      <c r="A33" s="303" t="s">
        <v>924</v>
      </c>
      <c r="B33" s="569">
        <f>J30</f>
        <v>15.1</v>
      </c>
      <c r="C33" s="570"/>
      <c r="D33" s="570"/>
      <c r="E33" s="571"/>
      <c r="F33" s="572" t="s">
        <v>925</v>
      </c>
      <c r="G33" s="573"/>
      <c r="H33" s="574">
        <f>'入力シート'!B8</f>
        <v>245</v>
      </c>
      <c r="I33" s="575"/>
      <c r="J33" s="575"/>
      <c r="K33" s="576"/>
      <c r="L33" s="572" t="s">
        <v>925</v>
      </c>
      <c r="M33" s="568"/>
      <c r="N33" s="304">
        <v>12</v>
      </c>
      <c r="O33" s="305" t="s">
        <v>926</v>
      </c>
      <c r="P33" s="577" t="s">
        <v>927</v>
      </c>
      <c r="Q33" s="577"/>
      <c r="R33" s="577"/>
      <c r="S33" s="577"/>
      <c r="T33" s="577"/>
      <c r="U33" s="577"/>
      <c r="V33" s="577"/>
      <c r="W33" s="577"/>
      <c r="X33" s="578"/>
      <c r="Y33" s="564">
        <f>B33*H33*N33</f>
        <v>44394</v>
      </c>
      <c r="Z33" s="565"/>
      <c r="AA33" s="565"/>
      <c r="AB33" s="565"/>
      <c r="AC33" s="566"/>
      <c r="AD33" s="302"/>
      <c r="AE33" s="302"/>
      <c r="AF33" s="302"/>
      <c r="AH33" s="567"/>
      <c r="AI33" s="567"/>
      <c r="AJ33" s="567"/>
      <c r="AK33" s="567"/>
      <c r="AL33" s="567"/>
      <c r="AM33" s="567"/>
      <c r="AN33" s="567"/>
    </row>
    <row r="34" s="299" customFormat="1" ht="19.5" customHeight="1"/>
    <row r="35" s="299" customFormat="1" ht="19.5" customHeight="1"/>
    <row r="36" s="299" customFormat="1" ht="12">
      <c r="A36" s="306" t="s">
        <v>928</v>
      </c>
    </row>
    <row r="37" s="299" customFormat="1" ht="12">
      <c r="A37" s="306" t="s">
        <v>929</v>
      </c>
    </row>
    <row r="38" s="299" customFormat="1" ht="12"/>
    <row r="39" s="299" customFormat="1" ht="12"/>
    <row r="40" s="299" customFormat="1" ht="12"/>
    <row r="41" s="299" customFormat="1" ht="12"/>
    <row r="42" s="299" customFormat="1" ht="12"/>
    <row r="43" s="299" customFormat="1" ht="12"/>
    <row r="44" s="299" customFormat="1" ht="12"/>
    <row r="45" s="299" customFormat="1" ht="12"/>
    <row r="46" s="299" customFormat="1" ht="12"/>
    <row r="47" s="299" customFormat="1" ht="12"/>
    <row r="48" s="299" customFormat="1" ht="12"/>
    <row r="49" s="299" customFormat="1" ht="12"/>
    <row r="50" s="299" customFormat="1" ht="12"/>
    <row r="51" s="299" customFormat="1" ht="12"/>
    <row r="52" s="299" customFormat="1" ht="12"/>
    <row r="53" s="299" customFormat="1" ht="12"/>
    <row r="54" s="299" customFormat="1" ht="12"/>
    <row r="55" s="299" customFormat="1" ht="12"/>
    <row r="56" s="299" customFormat="1" ht="12"/>
    <row r="57" s="299" customFormat="1" ht="12"/>
    <row r="58" s="299" customFormat="1" ht="12"/>
    <row r="59" s="299" customFormat="1" ht="12"/>
    <row r="60" s="299" customFormat="1" ht="12"/>
    <row r="61" s="299" customFormat="1" ht="12"/>
    <row r="62" s="299" customFormat="1" ht="12"/>
    <row r="63" s="299" customFormat="1" ht="12"/>
    <row r="64" s="299" customFormat="1" ht="12"/>
    <row r="65" s="299" customFormat="1" ht="12"/>
    <row r="66" s="299" customFormat="1" ht="12"/>
    <row r="67" s="299" customFormat="1" ht="12"/>
    <row r="68" s="299" customFormat="1" ht="12"/>
    <row r="69" s="299" customFormat="1" ht="12"/>
    <row r="70" s="299" customFormat="1" ht="12"/>
    <row r="71" s="299" customFormat="1" ht="12"/>
    <row r="72" s="299" customFormat="1" ht="12"/>
    <row r="73" s="299" customFormat="1" ht="12"/>
    <row r="74" s="299" customFormat="1" ht="12"/>
    <row r="75" s="299" customFormat="1" ht="12"/>
    <row r="76" s="299" customFormat="1" ht="12"/>
    <row r="77" s="299" customFormat="1" ht="12"/>
    <row r="78" s="299" customFormat="1" ht="12"/>
    <row r="79" s="299" customFormat="1" ht="12"/>
    <row r="80" s="299" customFormat="1" ht="12"/>
    <row r="81" s="299" customFormat="1" ht="12"/>
    <row r="82" s="299" customFormat="1" ht="12"/>
    <row r="83" s="299" customFormat="1" ht="12"/>
    <row r="84" s="299" customFormat="1" ht="12"/>
    <row r="85" s="299" customFormat="1" ht="12"/>
    <row r="86" s="299" customFormat="1" ht="12"/>
    <row r="87" s="299" customFormat="1" ht="12"/>
    <row r="88" s="299" customFormat="1" ht="12"/>
    <row r="89" s="299" customFormat="1" ht="12"/>
    <row r="90" s="299" customFormat="1" ht="12"/>
    <row r="91" s="299" customFormat="1" ht="12"/>
    <row r="92" s="299" customFormat="1" ht="12"/>
    <row r="93" s="299" customFormat="1" ht="12"/>
    <row r="94" s="299" customFormat="1" ht="12"/>
    <row r="95" s="299" customFormat="1" ht="12"/>
    <row r="96" s="299" customFormat="1" ht="12"/>
    <row r="97" s="299" customFormat="1" ht="12"/>
    <row r="98" s="299" customFormat="1" ht="12"/>
    <row r="99" s="299" customFormat="1" ht="12"/>
    <row r="100" s="299" customFormat="1" ht="12"/>
    <row r="101" s="299" customFormat="1" ht="12"/>
    <row r="102" s="299" customFormat="1" ht="12"/>
    <row r="103" s="299" customFormat="1" ht="12"/>
    <row r="104" s="299" customFormat="1" ht="12"/>
    <row r="105" s="299" customFormat="1" ht="12"/>
    <row r="106" s="299" customFormat="1" ht="12"/>
    <row r="107" s="299" customFormat="1" ht="12"/>
    <row r="108" s="299" customFormat="1" ht="12"/>
    <row r="109" s="299" customFormat="1" ht="12"/>
    <row r="110" s="299" customFormat="1" ht="12"/>
    <row r="111" s="299" customFormat="1" ht="12"/>
    <row r="112" s="299" customFormat="1" ht="12"/>
    <row r="113" s="299" customFormat="1" ht="12"/>
    <row r="114" s="299" customFormat="1" ht="12"/>
    <row r="115" s="299" customFormat="1" ht="12"/>
    <row r="116" s="299" customFormat="1" ht="12"/>
    <row r="117" s="299" customFormat="1" ht="12"/>
    <row r="118" s="299" customFormat="1" ht="12"/>
    <row r="119" s="299" customFormat="1" ht="12"/>
    <row r="120" s="299" customFormat="1" ht="12"/>
    <row r="121" s="299" customFormat="1" ht="12"/>
    <row r="122" s="299" customFormat="1" ht="12"/>
    <row r="123" s="299" customFormat="1" ht="12"/>
    <row r="124" s="299" customFormat="1" ht="12"/>
    <row r="125" s="299" customFormat="1" ht="12"/>
    <row r="126" s="299" customFormat="1" ht="12"/>
    <row r="127" s="299" customFormat="1" ht="12"/>
    <row r="128" s="299" customFormat="1" ht="12"/>
    <row r="129" s="299" customFormat="1" ht="12"/>
    <row r="130" s="299" customFormat="1" ht="12"/>
    <row r="131" s="299" customFormat="1" ht="12"/>
    <row r="132" s="299" customFormat="1" ht="12"/>
    <row r="133" s="299" customFormat="1" ht="12"/>
    <row r="134" s="299" customFormat="1" ht="12"/>
    <row r="135" s="299" customFormat="1" ht="12"/>
    <row r="136" s="299" customFormat="1" ht="12"/>
    <row r="137" s="299" customFormat="1" ht="12"/>
    <row r="138" s="299" customFormat="1" ht="12"/>
    <row r="139" s="299" customFormat="1" ht="12"/>
    <row r="140" s="299" customFormat="1" ht="12"/>
    <row r="141" s="299" customFormat="1" ht="12"/>
    <row r="142" s="299" customFormat="1" ht="12"/>
    <row r="143" s="299" customFormat="1" ht="12"/>
    <row r="144" s="299" customFormat="1" ht="12"/>
    <row r="145" s="299" customFormat="1" ht="12"/>
    <row r="146" s="299" customFormat="1" ht="12"/>
    <row r="147" s="299" customFormat="1" ht="12"/>
    <row r="148" s="299" customFormat="1" ht="12"/>
    <row r="149" s="299" customFormat="1" ht="12"/>
    <row r="150" s="299" customFormat="1" ht="12"/>
    <row r="151" s="299" customFormat="1" ht="12"/>
    <row r="152" s="299" customFormat="1" ht="12"/>
    <row r="153" s="299" customFormat="1" ht="12"/>
    <row r="154" s="299" customFormat="1" ht="12"/>
    <row r="155" s="299" customFormat="1" ht="12"/>
    <row r="156" s="299" customFormat="1" ht="12"/>
    <row r="157" s="299" customFormat="1" ht="12"/>
    <row r="158" s="299" customFormat="1" ht="12"/>
    <row r="159" s="299" customFormat="1" ht="12"/>
    <row r="160" s="299" customFormat="1" ht="12"/>
    <row r="161" s="299" customFormat="1" ht="12"/>
    <row r="162" s="299" customFormat="1" ht="12"/>
    <row r="163" s="299" customFormat="1" ht="12"/>
    <row r="164" s="299" customFormat="1" ht="12"/>
    <row r="165" s="299" customFormat="1" ht="12"/>
    <row r="166" s="299" customFormat="1" ht="12"/>
    <row r="167" s="299" customFormat="1" ht="12"/>
    <row r="168" s="299" customFormat="1" ht="12"/>
    <row r="169" s="299" customFormat="1" ht="12"/>
    <row r="170" s="299" customFormat="1" ht="12"/>
  </sheetData>
  <sheetProtection/>
  <mergeCells count="109">
    <mergeCell ref="Y33:AC33"/>
    <mergeCell ref="AH33:AN33"/>
    <mergeCell ref="G32:L32"/>
    <mergeCell ref="B33:E33"/>
    <mergeCell ref="F33:G33"/>
    <mergeCell ref="H33:K33"/>
    <mergeCell ref="L33:M33"/>
    <mergeCell ref="P33:X33"/>
    <mergeCell ref="A29:R29"/>
    <mergeCell ref="S29:W29"/>
    <mergeCell ref="Y29:AC29"/>
    <mergeCell ref="A30:I30"/>
    <mergeCell ref="J30:N30"/>
    <mergeCell ref="O30:R30"/>
    <mergeCell ref="S30:W30"/>
    <mergeCell ref="Y30:AC30"/>
    <mergeCell ref="A27:R27"/>
    <mergeCell ref="S27:W27"/>
    <mergeCell ref="Y27:AC27"/>
    <mergeCell ref="A28:R28"/>
    <mergeCell ref="S28:W28"/>
    <mergeCell ref="Y28:AC28"/>
    <mergeCell ref="A26:E26"/>
    <mergeCell ref="G26:I26"/>
    <mergeCell ref="K26:N26"/>
    <mergeCell ref="O26:R26"/>
    <mergeCell ref="S26:W26"/>
    <mergeCell ref="Y26:AC26"/>
    <mergeCell ref="A25:E25"/>
    <mergeCell ref="F25:I25"/>
    <mergeCell ref="J25:N25"/>
    <mergeCell ref="O25:R25"/>
    <mergeCell ref="S25:W25"/>
    <mergeCell ref="Y25:AC25"/>
    <mergeCell ref="A24:E24"/>
    <mergeCell ref="F24:I24"/>
    <mergeCell ref="J24:N24"/>
    <mergeCell ref="O24:R24"/>
    <mergeCell ref="S24:W24"/>
    <mergeCell ref="Y24:AC24"/>
    <mergeCell ref="A23:E23"/>
    <mergeCell ref="F23:I23"/>
    <mergeCell ref="J23:N23"/>
    <mergeCell ref="O23:R23"/>
    <mergeCell ref="S23:W23"/>
    <mergeCell ref="Y23:AC23"/>
    <mergeCell ref="A22:E22"/>
    <mergeCell ref="F22:I22"/>
    <mergeCell ref="J22:N22"/>
    <mergeCell ref="O22:R22"/>
    <mergeCell ref="S22:W22"/>
    <mergeCell ref="Y22:AC22"/>
    <mergeCell ref="A21:E21"/>
    <mergeCell ref="F21:I21"/>
    <mergeCell ref="J21:N21"/>
    <mergeCell ref="O21:R21"/>
    <mergeCell ref="S21:W21"/>
    <mergeCell ref="Y21:AC21"/>
    <mergeCell ref="A20:E20"/>
    <mergeCell ref="F20:I20"/>
    <mergeCell ref="J20:N20"/>
    <mergeCell ref="O20:R20"/>
    <mergeCell ref="S20:W20"/>
    <mergeCell ref="Y20:AC20"/>
    <mergeCell ref="A19:E19"/>
    <mergeCell ref="F19:I19"/>
    <mergeCell ref="J19:N19"/>
    <mergeCell ref="O19:R19"/>
    <mergeCell ref="S19:W19"/>
    <mergeCell ref="Y19:AC19"/>
    <mergeCell ref="A18:E18"/>
    <mergeCell ref="F18:I18"/>
    <mergeCell ref="J18:N18"/>
    <mergeCell ref="O18:R18"/>
    <mergeCell ref="S18:W18"/>
    <mergeCell ref="Y18:AC18"/>
    <mergeCell ref="A17:E17"/>
    <mergeCell ref="F17:I17"/>
    <mergeCell ref="J17:N17"/>
    <mergeCell ref="O17:R17"/>
    <mergeCell ref="S17:W17"/>
    <mergeCell ref="Y17:AC17"/>
    <mergeCell ref="A16:E16"/>
    <mergeCell ref="F16:I16"/>
    <mergeCell ref="J16:N16"/>
    <mergeCell ref="O16:R16"/>
    <mergeCell ref="S16:W16"/>
    <mergeCell ref="Y16:AC16"/>
    <mergeCell ref="A15:E15"/>
    <mergeCell ref="F15:I15"/>
    <mergeCell ref="J15:N15"/>
    <mergeCell ref="O15:R15"/>
    <mergeCell ref="S15:W15"/>
    <mergeCell ref="Y15:AC15"/>
    <mergeCell ref="A14:E14"/>
    <mergeCell ref="F14:I14"/>
    <mergeCell ref="J14:N14"/>
    <mergeCell ref="O14:R14"/>
    <mergeCell ref="S14:W14"/>
    <mergeCell ref="Y14:AC14"/>
    <mergeCell ref="A6:AH6"/>
    <mergeCell ref="J12:N12"/>
    <mergeCell ref="O12:R12"/>
    <mergeCell ref="A13:E13"/>
    <mergeCell ref="F13:I13"/>
    <mergeCell ref="J13:N13"/>
    <mergeCell ref="O13:R13"/>
    <mergeCell ref="S13:W13"/>
    <mergeCell ref="Y13:AC13"/>
  </mergeCells>
  <dataValidations count="1">
    <dataValidation allowBlank="1" showInputMessage="1" showErrorMessage="1" promptTitle="入力" prompt="当該需要家の月間販売量" sqref="Y14"/>
  </dataValidations>
  <printOptions/>
  <pageMargins left="0.7" right="0.7" top="0.75" bottom="0.75" header="0.3" footer="0.3"/>
  <pageSetup horizontalDpi="600" verticalDpi="600" orientation="portrait" paperSize="9" scale="82" r:id="rId1"/>
</worksheet>
</file>

<file path=xl/worksheets/sheet18.xml><?xml version="1.0" encoding="utf-8"?>
<worksheet xmlns="http://schemas.openxmlformats.org/spreadsheetml/2006/main" xmlns:r="http://schemas.openxmlformats.org/officeDocument/2006/relationships">
  <dimension ref="A1:Q22"/>
  <sheetViews>
    <sheetView showGridLines="0" zoomScaleSheetLayoutView="100" zoomScalePageLayoutView="0" workbookViewId="0" topLeftCell="A1">
      <selection activeCell="B21" sqref="B21:C21"/>
    </sheetView>
  </sheetViews>
  <sheetFormatPr defaultColWidth="12.421875" defaultRowHeight="17.25" customHeight="1"/>
  <cols>
    <col min="1" max="1" width="15.7109375" style="24" customWidth="1"/>
    <col min="2" max="11" width="12.140625" style="24" customWidth="1"/>
    <col min="12" max="16384" width="12.421875" style="24" customWidth="1"/>
  </cols>
  <sheetData>
    <row r="1" spans="1:17" s="23" customFormat="1" ht="14.25" customHeight="1">
      <c r="A1" s="20" t="s">
        <v>597</v>
      </c>
      <c r="B1" s="21"/>
      <c r="C1" s="21"/>
      <c r="D1" s="21"/>
      <c r="E1" s="21"/>
      <c r="F1" s="21"/>
      <c r="G1" s="21"/>
      <c r="H1" s="21"/>
      <c r="I1" s="21"/>
      <c r="J1" s="21"/>
      <c r="K1" s="21"/>
      <c r="L1" s="21"/>
      <c r="M1" s="22"/>
      <c r="O1" s="24"/>
      <c r="P1" s="24"/>
      <c r="Q1" s="24"/>
    </row>
    <row r="2" spans="1:17" s="23" customFormat="1" ht="14.25" customHeight="1">
      <c r="A2" s="25" t="s">
        <v>598</v>
      </c>
      <c r="B2" s="26"/>
      <c r="C2" s="26"/>
      <c r="D2" s="26"/>
      <c r="E2" s="26"/>
      <c r="F2" s="26"/>
      <c r="G2" s="26"/>
      <c r="H2" s="26"/>
      <c r="I2" s="26"/>
      <c r="J2" s="26"/>
      <c r="K2" s="26"/>
      <c r="L2" s="26"/>
      <c r="M2" s="27"/>
      <c r="O2" s="24"/>
      <c r="P2" s="24"/>
      <c r="Q2" s="24"/>
    </row>
    <row r="3" spans="1:17" s="23" customFormat="1" ht="14.25" customHeight="1">
      <c r="A3" s="28" t="s">
        <v>599</v>
      </c>
      <c r="B3" s="29"/>
      <c r="C3" s="29"/>
      <c r="D3" s="29"/>
      <c r="E3" s="29"/>
      <c r="F3" s="29"/>
      <c r="G3" s="29"/>
      <c r="H3" s="29"/>
      <c r="I3" s="29"/>
      <c r="J3" s="29"/>
      <c r="K3" s="29"/>
      <c r="L3" s="29"/>
      <c r="M3" s="30"/>
      <c r="O3" s="24"/>
      <c r="P3" s="24"/>
      <c r="Q3" s="24"/>
    </row>
    <row r="4" spans="1:13" s="32" customFormat="1" ht="17.25">
      <c r="A4" s="31"/>
      <c r="B4" s="31"/>
      <c r="C4" s="31"/>
      <c r="D4" s="31"/>
      <c r="E4" s="31"/>
      <c r="F4" s="31"/>
      <c r="G4" s="31"/>
      <c r="H4" s="31"/>
      <c r="I4" s="31"/>
      <c r="J4" s="31"/>
      <c r="K4" s="31"/>
      <c r="L4" s="31"/>
      <c r="M4" s="31"/>
    </row>
    <row r="5" spans="1:13" s="32" customFormat="1" ht="17.25">
      <c r="A5" s="481" t="s">
        <v>600</v>
      </c>
      <c r="B5" s="481"/>
      <c r="C5" s="481"/>
      <c r="D5" s="481"/>
      <c r="E5" s="481"/>
      <c r="F5" s="481"/>
      <c r="G5" s="481"/>
      <c r="H5" s="481"/>
      <c r="I5" s="481"/>
      <c r="J5" s="481"/>
      <c r="K5" s="481"/>
      <c r="L5" s="481"/>
      <c r="M5" s="33"/>
    </row>
    <row r="6" s="32" customFormat="1" ht="13.5">
      <c r="I6" s="34"/>
    </row>
    <row r="7" s="32" customFormat="1" ht="13.5"/>
    <row r="8" spans="9:13" s="32" customFormat="1" ht="13.5">
      <c r="I8" s="35" t="s">
        <v>601</v>
      </c>
      <c r="J8" s="36" t="str">
        <f>'入力シート'!B2</f>
        <v>株式会社コミュニティーガス</v>
      </c>
      <c r="K8" s="36"/>
      <c r="L8" s="36"/>
      <c r="M8" s="37"/>
    </row>
    <row r="9" s="32" customFormat="1" ht="13.5"/>
    <row r="10" s="32" customFormat="1" ht="13.5"/>
    <row r="11" spans="1:12" ht="21" customHeight="1">
      <c r="A11" s="579" t="s">
        <v>602</v>
      </c>
      <c r="B11" s="38">
        <f>'メーター交換個別明細表（内訳）'!A4</f>
        <v>37987</v>
      </c>
      <c r="C11" s="38">
        <f>'メーター交換個別明細表（内訳）'!A7</f>
        <v>38353</v>
      </c>
      <c r="D11" s="38">
        <f>'メーター交換個別明細表（内訳）'!A10</f>
        <v>38718</v>
      </c>
      <c r="E11" s="38">
        <f>'メーター交換個別明細表（内訳）'!A13</f>
        <v>39083</v>
      </c>
      <c r="F11" s="38">
        <f>'メーター交換個別明細表（内訳）'!A16</f>
        <v>39448</v>
      </c>
      <c r="G11" s="38">
        <f>'メーター交換個別明細表（内訳）'!A19</f>
        <v>39814</v>
      </c>
      <c r="H11" s="38">
        <f>'メーター交換個別明細表（内訳）'!A22</f>
        <v>40179</v>
      </c>
      <c r="I11" s="38">
        <f>'メーター交換個別明細表（内訳）'!A25</f>
        <v>40544</v>
      </c>
      <c r="J11" s="38">
        <f>'メーター交換個別明細表（内訳）'!A28</f>
        <v>40909</v>
      </c>
      <c r="K11" s="38">
        <f>'メーター交換個別明細表（内訳）'!A31</f>
        <v>41275</v>
      </c>
      <c r="L11" s="39" t="s">
        <v>603</v>
      </c>
    </row>
    <row r="12" spans="1:12" ht="18" customHeight="1">
      <c r="A12" s="580"/>
      <c r="B12" s="40">
        <f aca="true" t="shared" si="0" ref="B12:K12">B11</f>
        <v>37987</v>
      </c>
      <c r="C12" s="40">
        <f t="shared" si="0"/>
        <v>38353</v>
      </c>
      <c r="D12" s="40">
        <f t="shared" si="0"/>
        <v>38718</v>
      </c>
      <c r="E12" s="40">
        <f t="shared" si="0"/>
        <v>39083</v>
      </c>
      <c r="F12" s="40">
        <f t="shared" si="0"/>
        <v>39448</v>
      </c>
      <c r="G12" s="40">
        <f t="shared" si="0"/>
        <v>39814</v>
      </c>
      <c r="H12" s="40">
        <f t="shared" si="0"/>
        <v>40179</v>
      </c>
      <c r="I12" s="40">
        <f t="shared" si="0"/>
        <v>40544</v>
      </c>
      <c r="J12" s="40">
        <f t="shared" si="0"/>
        <v>40909</v>
      </c>
      <c r="K12" s="40">
        <f t="shared" si="0"/>
        <v>41275</v>
      </c>
      <c r="L12" s="41"/>
    </row>
    <row r="13" spans="1:12" ht="21" customHeight="1">
      <c r="A13" s="42" t="s">
        <v>604</v>
      </c>
      <c r="B13" s="43">
        <f>'メーター交換個別明細表（内訳）'!$Q5</f>
        <v>9</v>
      </c>
      <c r="C13" s="43">
        <f>'メーター交換個別明細表（内訳）'!$Q8</f>
        <v>18</v>
      </c>
      <c r="D13" s="43">
        <f>'メーター交換個別明細表（内訳）'!$Q11</f>
        <v>31</v>
      </c>
      <c r="E13" s="43">
        <f>'メーター交換個別明細表（内訳）'!$Q14</f>
        <v>38</v>
      </c>
      <c r="F13" s="43">
        <f>'メーター交換個別明細表（内訳）'!$Q17</f>
        <v>57</v>
      </c>
      <c r="G13" s="43">
        <f>'メーター交換個別明細表（内訳）'!$Q20</f>
        <v>69</v>
      </c>
      <c r="H13" s="43">
        <f>'メーター交換個別明細表（内訳）'!$Q23</f>
        <v>80.33333333333333</v>
      </c>
      <c r="I13" s="43">
        <f>'メーター交換個別明細表（内訳）'!$Q26</f>
        <v>93</v>
      </c>
      <c r="J13" s="43">
        <f>'メーター交換個別明細表（内訳）'!$Q29</f>
        <v>105</v>
      </c>
      <c r="K13" s="43">
        <f>'メーター交換個別明細表（内訳）'!$Q32</f>
        <v>118</v>
      </c>
      <c r="L13" s="44"/>
    </row>
    <row r="14" spans="1:13" ht="21" customHeight="1">
      <c r="A14" s="42" t="s">
        <v>605</v>
      </c>
      <c r="B14" s="42">
        <f>'メーター交換個別明細表（内訳）'!$O5</f>
        <v>20</v>
      </c>
      <c r="C14" s="42">
        <f>'メーター交換個別明細表（内訳）'!$O8</f>
        <v>40</v>
      </c>
      <c r="D14" s="42">
        <f>'メーター交換個別明細表（内訳）'!$O11</f>
        <v>30</v>
      </c>
      <c r="E14" s="42">
        <f>'メーター交換個別明細表（内訳）'!$O14</f>
        <v>20</v>
      </c>
      <c r="F14" s="42">
        <f>'メーター交換個別明細表（内訳）'!$O17</f>
        <v>10</v>
      </c>
      <c r="G14" s="42">
        <f>'メーター交換個別明細表（内訳）'!$O20</f>
        <v>20</v>
      </c>
      <c r="H14" s="42">
        <f>'メーター交換個別明細表（内訳）'!$O23</f>
        <v>30</v>
      </c>
      <c r="I14" s="42">
        <f>'メーター交換個別明細表（内訳）'!$O26</f>
        <v>20</v>
      </c>
      <c r="J14" s="42">
        <f>'メーター交換個別明細表（内訳）'!$O29</f>
        <v>10</v>
      </c>
      <c r="K14" s="42">
        <f>'メーター交換個別明細表（内訳）'!$O32</f>
        <v>20</v>
      </c>
      <c r="L14" s="45">
        <f>SUM(B14:K14)</f>
        <v>220</v>
      </c>
      <c r="M14" s="46" t="s">
        <v>606</v>
      </c>
    </row>
    <row r="15" spans="1:13" ht="21" customHeight="1">
      <c r="A15" s="42" t="s">
        <v>607</v>
      </c>
      <c r="B15" s="45">
        <f aca="true" t="shared" si="1" ref="B15:K15">B13*B14</f>
        <v>180</v>
      </c>
      <c r="C15" s="45">
        <f t="shared" si="1"/>
        <v>720</v>
      </c>
      <c r="D15" s="45">
        <f t="shared" si="1"/>
        <v>930</v>
      </c>
      <c r="E15" s="45">
        <f t="shared" si="1"/>
        <v>760</v>
      </c>
      <c r="F15" s="45">
        <f t="shared" si="1"/>
        <v>570</v>
      </c>
      <c r="G15" s="45">
        <f t="shared" si="1"/>
        <v>1380</v>
      </c>
      <c r="H15" s="45">
        <f t="shared" si="1"/>
        <v>2410</v>
      </c>
      <c r="I15" s="45">
        <f t="shared" si="1"/>
        <v>1860</v>
      </c>
      <c r="J15" s="45">
        <f t="shared" si="1"/>
        <v>1050</v>
      </c>
      <c r="K15" s="45">
        <f t="shared" si="1"/>
        <v>2360</v>
      </c>
      <c r="L15" s="45">
        <f>SUM(B15:K15)</f>
        <v>12220</v>
      </c>
      <c r="M15" s="24" t="s">
        <v>608</v>
      </c>
    </row>
    <row r="16" spans="1:11" ht="21" customHeight="1">
      <c r="A16" s="47"/>
      <c r="B16" s="48"/>
      <c r="C16" s="48"/>
      <c r="D16" s="48"/>
      <c r="E16" s="48"/>
      <c r="F16" s="48"/>
      <c r="G16" s="48"/>
      <c r="H16" s="48"/>
      <c r="I16" s="48"/>
      <c r="J16" s="48"/>
      <c r="K16" s="48"/>
    </row>
    <row r="17" spans="2:11" ht="21" customHeight="1" thickBot="1">
      <c r="B17" s="49" t="s">
        <v>609</v>
      </c>
      <c r="C17" s="48"/>
      <c r="D17" s="48"/>
      <c r="E17" s="48"/>
      <c r="F17" s="48"/>
      <c r="G17" s="48"/>
      <c r="H17" s="48"/>
      <c r="I17" s="48"/>
      <c r="J17" s="48"/>
      <c r="K17" s="48"/>
    </row>
    <row r="18" spans="2:9" ht="21" customHeight="1" thickBot="1">
      <c r="B18" s="50">
        <f>L15</f>
        <v>12220</v>
      </c>
      <c r="C18" s="51" t="s">
        <v>610</v>
      </c>
      <c r="D18" s="50">
        <f>L14</f>
        <v>220</v>
      </c>
      <c r="E18" s="51" t="s">
        <v>611</v>
      </c>
      <c r="F18" s="52">
        <f>B18/D18</f>
        <v>55.54545454545455</v>
      </c>
      <c r="G18" s="53" t="s">
        <v>612</v>
      </c>
      <c r="H18" s="54">
        <f>ROUND(F18,0)</f>
        <v>56</v>
      </c>
      <c r="I18" s="24" t="s">
        <v>613</v>
      </c>
    </row>
    <row r="19" spans="2:4" ht="21" customHeight="1">
      <c r="B19" s="51" t="s">
        <v>608</v>
      </c>
      <c r="D19" s="55" t="s">
        <v>606</v>
      </c>
    </row>
    <row r="20" spans="1:7" ht="21" customHeight="1" thickBot="1">
      <c r="A20" s="56"/>
      <c r="B20" s="57" t="s">
        <v>614</v>
      </c>
      <c r="C20" s="58"/>
      <c r="D20" s="58"/>
      <c r="E20" s="56"/>
      <c r="F20" s="58"/>
      <c r="G20" s="58"/>
    </row>
    <row r="21" spans="1:7" ht="21" customHeight="1" thickBot="1">
      <c r="A21" s="59"/>
      <c r="B21" s="581">
        <f>DATE(YEAR($B$11),MONTH($B$11)+$H$18-1,DAY($B$11))</f>
        <v>39661</v>
      </c>
      <c r="C21" s="582"/>
      <c r="D21" s="60">
        <f>B21</f>
        <v>39661</v>
      </c>
      <c r="E21" s="61"/>
      <c r="F21" s="61"/>
      <c r="G21" s="61"/>
    </row>
    <row r="22" ht="17.25" customHeight="1">
      <c r="B22" s="62"/>
    </row>
  </sheetData>
  <sheetProtection sheet="1"/>
  <mergeCells count="3">
    <mergeCell ref="A5:L5"/>
    <mergeCell ref="A11:A12"/>
    <mergeCell ref="B21:C21"/>
  </mergeCells>
  <printOptions/>
  <pageMargins left="0.8661417322834646" right="0.5511811023622047" top="0.9055118110236221" bottom="0.984251968503937" header="0.5118110236220472" footer="0.5118110236220472"/>
  <pageSetup horizontalDpi="600" verticalDpi="600" orientation="landscape" paperSize="9" scale="82" r:id="rId1"/>
</worksheet>
</file>

<file path=xl/worksheets/sheet19.xml><?xml version="1.0" encoding="utf-8"?>
<worksheet xmlns="http://schemas.openxmlformats.org/spreadsheetml/2006/main" xmlns:r="http://schemas.openxmlformats.org/officeDocument/2006/relationships">
  <dimension ref="A1:Q35"/>
  <sheetViews>
    <sheetView showGridLines="0" zoomScaleSheetLayoutView="100" zoomScalePageLayoutView="0" workbookViewId="0" topLeftCell="A1">
      <selection activeCell="I35" sqref="I35"/>
    </sheetView>
  </sheetViews>
  <sheetFormatPr defaultColWidth="9.140625" defaultRowHeight="21" customHeight="1"/>
  <cols>
    <col min="1" max="1" width="12.57421875" style="24" bestFit="1" customWidth="1"/>
    <col min="2" max="2" width="10.28125" style="24" customWidth="1"/>
    <col min="3" max="14" width="7.421875" style="86" customWidth="1"/>
    <col min="15" max="15" width="8.7109375" style="51" customWidth="1"/>
    <col min="16" max="16" width="12.00390625" style="51" hidden="1" customWidth="1"/>
    <col min="17" max="17" width="11.8515625" style="24" bestFit="1" customWidth="1"/>
    <col min="18" max="16384" width="9.140625" style="24" customWidth="1"/>
  </cols>
  <sheetData>
    <row r="1" spans="1:17" ht="14.25">
      <c r="A1" s="63" t="s">
        <v>615</v>
      </c>
      <c r="B1" s="63"/>
      <c r="C1" s="64"/>
      <c r="D1" s="64"/>
      <c r="E1" s="64"/>
      <c r="F1" s="64"/>
      <c r="G1" s="64"/>
      <c r="H1" s="64"/>
      <c r="I1" s="64"/>
      <c r="J1" s="64"/>
      <c r="K1" s="64"/>
      <c r="L1" s="64"/>
      <c r="M1" s="64"/>
      <c r="N1" s="64"/>
      <c r="O1" s="65"/>
      <c r="P1" s="65"/>
      <c r="Q1" s="63"/>
    </row>
    <row r="2" spans="1:17" ht="14.25">
      <c r="A2" s="63" t="s">
        <v>616</v>
      </c>
      <c r="B2" s="63"/>
      <c r="C2" s="64"/>
      <c r="D2" s="64"/>
      <c r="E2" s="64"/>
      <c r="F2" s="64"/>
      <c r="G2" s="64"/>
      <c r="H2" s="64"/>
      <c r="I2" s="64"/>
      <c r="J2" s="64"/>
      <c r="K2" s="64"/>
      <c r="L2" s="64"/>
      <c r="M2" s="64"/>
      <c r="N2" s="64"/>
      <c r="O2" s="65"/>
      <c r="P2" s="65"/>
      <c r="Q2" s="63"/>
    </row>
    <row r="3" spans="1:17" s="51" customFormat="1" ht="21" customHeight="1">
      <c r="A3" s="66" t="s">
        <v>617</v>
      </c>
      <c r="B3" s="66"/>
      <c r="C3" s="67" t="s">
        <v>618</v>
      </c>
      <c r="D3" s="67" t="s">
        <v>619</v>
      </c>
      <c r="E3" s="67" t="s">
        <v>620</v>
      </c>
      <c r="F3" s="67" t="s">
        <v>621</v>
      </c>
      <c r="G3" s="67" t="s">
        <v>622</v>
      </c>
      <c r="H3" s="67" t="s">
        <v>623</v>
      </c>
      <c r="I3" s="67" t="s">
        <v>624</v>
      </c>
      <c r="J3" s="67" t="s">
        <v>625</v>
      </c>
      <c r="K3" s="67" t="s">
        <v>626</v>
      </c>
      <c r="L3" s="67" t="s">
        <v>627</v>
      </c>
      <c r="M3" s="67" t="s">
        <v>628</v>
      </c>
      <c r="N3" s="67" t="s">
        <v>629</v>
      </c>
      <c r="O3" s="579" t="s">
        <v>603</v>
      </c>
      <c r="P3" s="583" t="s">
        <v>617</v>
      </c>
      <c r="Q3" s="583" t="s">
        <v>630</v>
      </c>
    </row>
    <row r="4" spans="1:17" s="51" customFormat="1" ht="14.25" customHeight="1">
      <c r="A4" s="68">
        <v>37987</v>
      </c>
      <c r="B4" s="66" t="s">
        <v>631</v>
      </c>
      <c r="C4" s="66">
        <v>1</v>
      </c>
      <c r="D4" s="67">
        <f aca="true" t="shared" si="0" ref="D4:N4">C4+1</f>
        <v>2</v>
      </c>
      <c r="E4" s="66">
        <f t="shared" si="0"/>
        <v>3</v>
      </c>
      <c r="F4" s="67">
        <f t="shared" si="0"/>
        <v>4</v>
      </c>
      <c r="G4" s="66">
        <f t="shared" si="0"/>
        <v>5</v>
      </c>
      <c r="H4" s="67">
        <f t="shared" si="0"/>
        <v>6</v>
      </c>
      <c r="I4" s="69">
        <f t="shared" si="0"/>
        <v>7</v>
      </c>
      <c r="J4" s="67">
        <f t="shared" si="0"/>
        <v>8</v>
      </c>
      <c r="K4" s="66">
        <f t="shared" si="0"/>
        <v>9</v>
      </c>
      <c r="L4" s="67">
        <f t="shared" si="0"/>
        <v>10</v>
      </c>
      <c r="M4" s="66">
        <f t="shared" si="0"/>
        <v>11</v>
      </c>
      <c r="N4" s="67">
        <f t="shared" si="0"/>
        <v>12</v>
      </c>
      <c r="O4" s="580"/>
      <c r="P4" s="584"/>
      <c r="Q4" s="584"/>
    </row>
    <row r="5" spans="1:17" ht="30" customHeight="1">
      <c r="A5" s="70">
        <f>A4</f>
        <v>37987</v>
      </c>
      <c r="B5" s="71"/>
      <c r="C5" s="72"/>
      <c r="D5" s="72"/>
      <c r="E5" s="72"/>
      <c r="F5" s="72"/>
      <c r="G5" s="72"/>
      <c r="H5" s="72"/>
      <c r="I5" s="72"/>
      <c r="J5" s="72"/>
      <c r="K5" s="72">
        <v>20</v>
      </c>
      <c r="L5" s="72"/>
      <c r="M5" s="72"/>
      <c r="N5" s="72"/>
      <c r="O5" s="42">
        <f>SUM(C5:N5)</f>
        <v>20</v>
      </c>
      <c r="P5" s="73">
        <f>A4</f>
        <v>37987</v>
      </c>
      <c r="Q5" s="585">
        <f>IF(O5&gt;0,O6/O5,0)</f>
        <v>9</v>
      </c>
    </row>
    <row r="6" spans="1:17" ht="14.25" customHeight="1" hidden="1">
      <c r="A6" s="74"/>
      <c r="B6" s="75"/>
      <c r="C6" s="45">
        <f aca="true" t="shared" si="1" ref="C6:N6">C4*C5</f>
        <v>0</v>
      </c>
      <c r="D6" s="45">
        <f t="shared" si="1"/>
        <v>0</v>
      </c>
      <c r="E6" s="45">
        <f t="shared" si="1"/>
        <v>0</v>
      </c>
      <c r="F6" s="45">
        <f t="shared" si="1"/>
        <v>0</v>
      </c>
      <c r="G6" s="45">
        <f t="shared" si="1"/>
        <v>0</v>
      </c>
      <c r="H6" s="45">
        <f t="shared" si="1"/>
        <v>0</v>
      </c>
      <c r="I6" s="45">
        <f t="shared" si="1"/>
        <v>0</v>
      </c>
      <c r="J6" s="45">
        <f t="shared" si="1"/>
        <v>0</v>
      </c>
      <c r="K6" s="45">
        <f t="shared" si="1"/>
        <v>180</v>
      </c>
      <c r="L6" s="45">
        <f t="shared" si="1"/>
        <v>0</v>
      </c>
      <c r="M6" s="45">
        <f t="shared" si="1"/>
        <v>0</v>
      </c>
      <c r="N6" s="45">
        <f t="shared" si="1"/>
        <v>0</v>
      </c>
      <c r="O6" s="42">
        <f>SUM(C6:N6)</f>
        <v>180</v>
      </c>
      <c r="P6" s="76">
        <f>A5</f>
        <v>37987</v>
      </c>
      <c r="Q6" s="586"/>
    </row>
    <row r="7" spans="1:17" ht="14.25" customHeight="1">
      <c r="A7" s="73">
        <f>DATE(YEAR(A4)+1,MONTH(A4),DAY(A4))</f>
        <v>38353</v>
      </c>
      <c r="B7" s="66" t="s">
        <v>631</v>
      </c>
      <c r="C7" s="66">
        <f>N4+1</f>
        <v>13</v>
      </c>
      <c r="D7" s="67">
        <f aca="true" t="shared" si="2" ref="D7:N7">C7+1</f>
        <v>14</v>
      </c>
      <c r="E7" s="66">
        <f t="shared" si="2"/>
        <v>15</v>
      </c>
      <c r="F7" s="67">
        <f t="shared" si="2"/>
        <v>16</v>
      </c>
      <c r="G7" s="66">
        <f t="shared" si="2"/>
        <v>17</v>
      </c>
      <c r="H7" s="67">
        <f t="shared" si="2"/>
        <v>18</v>
      </c>
      <c r="I7" s="66">
        <f t="shared" si="2"/>
        <v>19</v>
      </c>
      <c r="J7" s="67">
        <f t="shared" si="2"/>
        <v>20</v>
      </c>
      <c r="K7" s="66">
        <f t="shared" si="2"/>
        <v>21</v>
      </c>
      <c r="L7" s="67">
        <f t="shared" si="2"/>
        <v>22</v>
      </c>
      <c r="M7" s="66">
        <f t="shared" si="2"/>
        <v>23</v>
      </c>
      <c r="N7" s="67">
        <f t="shared" si="2"/>
        <v>24</v>
      </c>
      <c r="O7" s="78"/>
      <c r="P7" s="66"/>
      <c r="Q7" s="79"/>
    </row>
    <row r="8" spans="1:17" ht="30" customHeight="1">
      <c r="A8" s="70">
        <f>A7</f>
        <v>38353</v>
      </c>
      <c r="B8" s="71"/>
      <c r="C8" s="72"/>
      <c r="D8" s="72"/>
      <c r="E8" s="72">
        <v>20</v>
      </c>
      <c r="F8" s="72"/>
      <c r="G8" s="72"/>
      <c r="H8" s="72"/>
      <c r="I8" s="72"/>
      <c r="J8" s="72"/>
      <c r="K8" s="72">
        <v>20</v>
      </c>
      <c r="L8" s="72"/>
      <c r="M8" s="72"/>
      <c r="N8" s="72"/>
      <c r="O8" s="42">
        <f>SUM(C8:N8)</f>
        <v>40</v>
      </c>
      <c r="P8" s="73">
        <f>A7</f>
        <v>38353</v>
      </c>
      <c r="Q8" s="585">
        <f>IF(O8&gt;0,O9/O8,0)</f>
        <v>18</v>
      </c>
    </row>
    <row r="9" spans="1:17" ht="14.25" customHeight="1" hidden="1">
      <c r="A9" s="80"/>
      <c r="B9" s="75"/>
      <c r="C9" s="45">
        <f aca="true" t="shared" si="3" ref="C9:N9">C7*C8</f>
        <v>0</v>
      </c>
      <c r="D9" s="45">
        <f t="shared" si="3"/>
        <v>0</v>
      </c>
      <c r="E9" s="45">
        <f t="shared" si="3"/>
        <v>300</v>
      </c>
      <c r="F9" s="45">
        <f t="shared" si="3"/>
        <v>0</v>
      </c>
      <c r="G9" s="45">
        <f t="shared" si="3"/>
        <v>0</v>
      </c>
      <c r="H9" s="45">
        <f t="shared" si="3"/>
        <v>0</v>
      </c>
      <c r="I9" s="45">
        <f t="shared" si="3"/>
        <v>0</v>
      </c>
      <c r="J9" s="45">
        <f t="shared" si="3"/>
        <v>0</v>
      </c>
      <c r="K9" s="45">
        <f t="shared" si="3"/>
        <v>420</v>
      </c>
      <c r="L9" s="45">
        <f t="shared" si="3"/>
        <v>0</v>
      </c>
      <c r="M9" s="45">
        <f t="shared" si="3"/>
        <v>0</v>
      </c>
      <c r="N9" s="45">
        <f t="shared" si="3"/>
        <v>0</v>
      </c>
      <c r="O9" s="42">
        <f>SUM(C9:N9)</f>
        <v>720</v>
      </c>
      <c r="P9" s="76">
        <f>A8</f>
        <v>38353</v>
      </c>
      <c r="Q9" s="586"/>
    </row>
    <row r="10" spans="1:17" ht="14.25" customHeight="1">
      <c r="A10" s="73">
        <f>DATE(YEAR(A7)+1,MONTH(A7),DAY(A7))</f>
        <v>38718</v>
      </c>
      <c r="B10" s="66" t="s">
        <v>631</v>
      </c>
      <c r="C10" s="66">
        <f>N7+1</f>
        <v>25</v>
      </c>
      <c r="D10" s="67">
        <f aca="true" t="shared" si="4" ref="D10:N10">C10+1</f>
        <v>26</v>
      </c>
      <c r="E10" s="66">
        <f t="shared" si="4"/>
        <v>27</v>
      </c>
      <c r="F10" s="67">
        <f t="shared" si="4"/>
        <v>28</v>
      </c>
      <c r="G10" s="66">
        <f t="shared" si="4"/>
        <v>29</v>
      </c>
      <c r="H10" s="67">
        <f t="shared" si="4"/>
        <v>30</v>
      </c>
      <c r="I10" s="66">
        <f t="shared" si="4"/>
        <v>31</v>
      </c>
      <c r="J10" s="67">
        <f t="shared" si="4"/>
        <v>32</v>
      </c>
      <c r="K10" s="66">
        <f t="shared" si="4"/>
        <v>33</v>
      </c>
      <c r="L10" s="67">
        <f t="shared" si="4"/>
        <v>34</v>
      </c>
      <c r="M10" s="66">
        <f t="shared" si="4"/>
        <v>35</v>
      </c>
      <c r="N10" s="67">
        <f t="shared" si="4"/>
        <v>36</v>
      </c>
      <c r="O10" s="78"/>
      <c r="P10" s="66"/>
      <c r="Q10" s="79"/>
    </row>
    <row r="11" spans="1:17" ht="30" customHeight="1">
      <c r="A11" s="70">
        <f>A10</f>
        <v>38718</v>
      </c>
      <c r="B11" s="71"/>
      <c r="C11" s="72"/>
      <c r="D11" s="72"/>
      <c r="E11" s="72">
        <v>10</v>
      </c>
      <c r="F11" s="72"/>
      <c r="G11" s="72"/>
      <c r="H11" s="72"/>
      <c r="I11" s="72"/>
      <c r="J11" s="72"/>
      <c r="K11" s="72">
        <v>20</v>
      </c>
      <c r="L11" s="72"/>
      <c r="M11" s="72"/>
      <c r="N11" s="72"/>
      <c r="O11" s="42">
        <f>SUM(C11:N11)</f>
        <v>30</v>
      </c>
      <c r="P11" s="73">
        <f>A10</f>
        <v>38718</v>
      </c>
      <c r="Q11" s="585">
        <f>IF(O11&gt;0,O12/O11,0)</f>
        <v>31</v>
      </c>
    </row>
    <row r="12" spans="1:17" ht="14.25" customHeight="1" hidden="1">
      <c r="A12" s="74"/>
      <c r="B12" s="75"/>
      <c r="C12" s="45">
        <f aca="true" t="shared" si="5" ref="C12:N12">C10*C11</f>
        <v>0</v>
      </c>
      <c r="D12" s="45">
        <f t="shared" si="5"/>
        <v>0</v>
      </c>
      <c r="E12" s="45">
        <f t="shared" si="5"/>
        <v>270</v>
      </c>
      <c r="F12" s="45">
        <f t="shared" si="5"/>
        <v>0</v>
      </c>
      <c r="G12" s="45">
        <f t="shared" si="5"/>
        <v>0</v>
      </c>
      <c r="H12" s="45">
        <f t="shared" si="5"/>
        <v>0</v>
      </c>
      <c r="I12" s="45">
        <f t="shared" si="5"/>
        <v>0</v>
      </c>
      <c r="J12" s="45">
        <f t="shared" si="5"/>
        <v>0</v>
      </c>
      <c r="K12" s="45">
        <f t="shared" si="5"/>
        <v>660</v>
      </c>
      <c r="L12" s="45">
        <f t="shared" si="5"/>
        <v>0</v>
      </c>
      <c r="M12" s="45">
        <f t="shared" si="5"/>
        <v>0</v>
      </c>
      <c r="N12" s="45">
        <f t="shared" si="5"/>
        <v>0</v>
      </c>
      <c r="O12" s="42">
        <f>SUM(C12:N12)</f>
        <v>930</v>
      </c>
      <c r="P12" s="76">
        <f>A11</f>
        <v>38718</v>
      </c>
      <c r="Q12" s="586"/>
    </row>
    <row r="13" spans="1:17" ht="14.25" customHeight="1">
      <c r="A13" s="73">
        <f>DATE(YEAR(A10)+1,MONTH(A10),DAY(A10))</f>
        <v>39083</v>
      </c>
      <c r="B13" s="66" t="s">
        <v>631</v>
      </c>
      <c r="C13" s="66">
        <f>N10+1</f>
        <v>37</v>
      </c>
      <c r="D13" s="67">
        <f aca="true" t="shared" si="6" ref="D13:N13">C13+1</f>
        <v>38</v>
      </c>
      <c r="E13" s="66">
        <f t="shared" si="6"/>
        <v>39</v>
      </c>
      <c r="F13" s="67">
        <f t="shared" si="6"/>
        <v>40</v>
      </c>
      <c r="G13" s="66">
        <f t="shared" si="6"/>
        <v>41</v>
      </c>
      <c r="H13" s="67">
        <f t="shared" si="6"/>
        <v>42</v>
      </c>
      <c r="I13" s="66">
        <f t="shared" si="6"/>
        <v>43</v>
      </c>
      <c r="J13" s="67">
        <f t="shared" si="6"/>
        <v>44</v>
      </c>
      <c r="K13" s="66">
        <f t="shared" si="6"/>
        <v>45</v>
      </c>
      <c r="L13" s="67">
        <f t="shared" si="6"/>
        <v>46</v>
      </c>
      <c r="M13" s="66">
        <f t="shared" si="6"/>
        <v>47</v>
      </c>
      <c r="N13" s="67">
        <f t="shared" si="6"/>
        <v>48</v>
      </c>
      <c r="O13" s="78"/>
      <c r="P13" s="66"/>
      <c r="Q13" s="79"/>
    </row>
    <row r="14" spans="1:17" ht="30" customHeight="1">
      <c r="A14" s="70">
        <f>A13</f>
        <v>39083</v>
      </c>
      <c r="B14" s="71"/>
      <c r="C14" s="72"/>
      <c r="D14" s="72">
        <v>20</v>
      </c>
      <c r="E14" s="72"/>
      <c r="F14" s="72"/>
      <c r="G14" s="72"/>
      <c r="H14" s="72"/>
      <c r="I14" s="72"/>
      <c r="J14" s="72"/>
      <c r="K14" s="72"/>
      <c r="L14" s="72"/>
      <c r="M14" s="72"/>
      <c r="N14" s="72"/>
      <c r="O14" s="42">
        <f>SUM(C14:N14)</f>
        <v>20</v>
      </c>
      <c r="P14" s="73">
        <f>A13</f>
        <v>39083</v>
      </c>
      <c r="Q14" s="585">
        <f>IF(O14&gt;0,O15/O14,0)</f>
        <v>38</v>
      </c>
    </row>
    <row r="15" spans="1:17" ht="14.25" customHeight="1" hidden="1">
      <c r="A15" s="80"/>
      <c r="B15" s="75"/>
      <c r="C15" s="45">
        <f aca="true" t="shared" si="7" ref="C15:N15">C13*C14</f>
        <v>0</v>
      </c>
      <c r="D15" s="45">
        <f t="shared" si="7"/>
        <v>760</v>
      </c>
      <c r="E15" s="45">
        <f t="shared" si="7"/>
        <v>0</v>
      </c>
      <c r="F15" s="45">
        <f t="shared" si="7"/>
        <v>0</v>
      </c>
      <c r="G15" s="45">
        <f t="shared" si="7"/>
        <v>0</v>
      </c>
      <c r="H15" s="45">
        <f t="shared" si="7"/>
        <v>0</v>
      </c>
      <c r="I15" s="45">
        <f t="shared" si="7"/>
        <v>0</v>
      </c>
      <c r="J15" s="45">
        <f t="shared" si="7"/>
        <v>0</v>
      </c>
      <c r="K15" s="45">
        <f t="shared" si="7"/>
        <v>0</v>
      </c>
      <c r="L15" s="45">
        <f t="shared" si="7"/>
        <v>0</v>
      </c>
      <c r="M15" s="45">
        <f t="shared" si="7"/>
        <v>0</v>
      </c>
      <c r="N15" s="45">
        <f t="shared" si="7"/>
        <v>0</v>
      </c>
      <c r="O15" s="42">
        <f>SUM(C15:N15)</f>
        <v>760</v>
      </c>
      <c r="P15" s="76">
        <f>A14</f>
        <v>39083</v>
      </c>
      <c r="Q15" s="586"/>
    </row>
    <row r="16" spans="1:17" ht="14.25" customHeight="1">
      <c r="A16" s="73">
        <f>DATE(YEAR(A13)+1,MONTH(A13),DAY(A13))</f>
        <v>39448</v>
      </c>
      <c r="B16" s="66" t="s">
        <v>631</v>
      </c>
      <c r="C16" s="66">
        <f>N13+1</f>
        <v>49</v>
      </c>
      <c r="D16" s="67">
        <f aca="true" t="shared" si="8" ref="D16:N16">C16+1</f>
        <v>50</v>
      </c>
      <c r="E16" s="66">
        <f t="shared" si="8"/>
        <v>51</v>
      </c>
      <c r="F16" s="67">
        <f t="shared" si="8"/>
        <v>52</v>
      </c>
      <c r="G16" s="66">
        <f t="shared" si="8"/>
        <v>53</v>
      </c>
      <c r="H16" s="67">
        <f t="shared" si="8"/>
        <v>54</v>
      </c>
      <c r="I16" s="66">
        <f t="shared" si="8"/>
        <v>55</v>
      </c>
      <c r="J16" s="67">
        <f t="shared" si="8"/>
        <v>56</v>
      </c>
      <c r="K16" s="66">
        <f t="shared" si="8"/>
        <v>57</v>
      </c>
      <c r="L16" s="67">
        <f t="shared" si="8"/>
        <v>58</v>
      </c>
      <c r="M16" s="66">
        <f t="shared" si="8"/>
        <v>59</v>
      </c>
      <c r="N16" s="67">
        <f t="shared" si="8"/>
        <v>60</v>
      </c>
      <c r="O16" s="78"/>
      <c r="P16" s="66"/>
      <c r="Q16" s="79"/>
    </row>
    <row r="17" spans="1:17" ht="30" customHeight="1">
      <c r="A17" s="70">
        <f>A16</f>
        <v>39448</v>
      </c>
      <c r="B17" s="71"/>
      <c r="C17" s="72"/>
      <c r="D17" s="72"/>
      <c r="E17" s="72"/>
      <c r="F17" s="72"/>
      <c r="G17" s="72"/>
      <c r="H17" s="72"/>
      <c r="I17" s="72"/>
      <c r="J17" s="72"/>
      <c r="K17" s="72">
        <v>10</v>
      </c>
      <c r="L17" s="72"/>
      <c r="M17" s="72"/>
      <c r="N17" s="72"/>
      <c r="O17" s="42">
        <f>SUM(C17:N17)</f>
        <v>10</v>
      </c>
      <c r="P17" s="73">
        <f>A16</f>
        <v>39448</v>
      </c>
      <c r="Q17" s="585">
        <f>IF(O17&gt;0,O18/O17,0)</f>
        <v>57</v>
      </c>
    </row>
    <row r="18" spans="1:17" ht="14.25" customHeight="1" hidden="1">
      <c r="A18" s="80"/>
      <c r="B18" s="75"/>
      <c r="C18" s="45">
        <f aca="true" t="shared" si="9" ref="C18:N18">C16*C17</f>
        <v>0</v>
      </c>
      <c r="D18" s="45">
        <f t="shared" si="9"/>
        <v>0</v>
      </c>
      <c r="E18" s="45">
        <f t="shared" si="9"/>
        <v>0</v>
      </c>
      <c r="F18" s="45">
        <f t="shared" si="9"/>
        <v>0</v>
      </c>
      <c r="G18" s="45">
        <f t="shared" si="9"/>
        <v>0</v>
      </c>
      <c r="H18" s="45">
        <f t="shared" si="9"/>
        <v>0</v>
      </c>
      <c r="I18" s="45">
        <f t="shared" si="9"/>
        <v>0</v>
      </c>
      <c r="J18" s="45">
        <f t="shared" si="9"/>
        <v>0</v>
      </c>
      <c r="K18" s="45">
        <f t="shared" si="9"/>
        <v>570</v>
      </c>
      <c r="L18" s="45">
        <f t="shared" si="9"/>
        <v>0</v>
      </c>
      <c r="M18" s="45">
        <f t="shared" si="9"/>
        <v>0</v>
      </c>
      <c r="N18" s="45">
        <f t="shared" si="9"/>
        <v>0</v>
      </c>
      <c r="O18" s="42">
        <f>SUM(C18:N18)</f>
        <v>570</v>
      </c>
      <c r="P18" s="76">
        <f>A17</f>
        <v>39448</v>
      </c>
      <c r="Q18" s="586"/>
    </row>
    <row r="19" spans="1:17" ht="14.25" customHeight="1">
      <c r="A19" s="73">
        <f>DATE(YEAR(A16)+1,MONTH(A16),DAY(A16))</f>
        <v>39814</v>
      </c>
      <c r="B19" s="66" t="s">
        <v>631</v>
      </c>
      <c r="C19" s="66">
        <f>N16+1</f>
        <v>61</v>
      </c>
      <c r="D19" s="67">
        <f aca="true" t="shared" si="10" ref="D19:N19">C19+1</f>
        <v>62</v>
      </c>
      <c r="E19" s="66">
        <f t="shared" si="10"/>
        <v>63</v>
      </c>
      <c r="F19" s="67">
        <f t="shared" si="10"/>
        <v>64</v>
      </c>
      <c r="G19" s="66">
        <f t="shared" si="10"/>
        <v>65</v>
      </c>
      <c r="H19" s="67">
        <f t="shared" si="10"/>
        <v>66</v>
      </c>
      <c r="I19" s="66">
        <f t="shared" si="10"/>
        <v>67</v>
      </c>
      <c r="J19" s="67">
        <f t="shared" si="10"/>
        <v>68</v>
      </c>
      <c r="K19" s="66">
        <f t="shared" si="10"/>
        <v>69</v>
      </c>
      <c r="L19" s="67">
        <f t="shared" si="10"/>
        <v>70</v>
      </c>
      <c r="M19" s="66">
        <f t="shared" si="10"/>
        <v>71</v>
      </c>
      <c r="N19" s="67">
        <f t="shared" si="10"/>
        <v>72</v>
      </c>
      <c r="O19" s="78"/>
      <c r="P19" s="66"/>
      <c r="Q19" s="79"/>
    </row>
    <row r="20" spans="1:17" ht="30" customHeight="1">
      <c r="A20" s="70">
        <f>A19</f>
        <v>39814</v>
      </c>
      <c r="B20" s="71"/>
      <c r="C20" s="72"/>
      <c r="D20" s="72"/>
      <c r="E20" s="72"/>
      <c r="F20" s="72"/>
      <c r="G20" s="72"/>
      <c r="H20" s="72"/>
      <c r="I20" s="72"/>
      <c r="J20" s="72"/>
      <c r="K20" s="72">
        <v>20</v>
      </c>
      <c r="L20" s="72"/>
      <c r="M20" s="72"/>
      <c r="N20" s="72"/>
      <c r="O20" s="42">
        <f>SUM(C20:N20)</f>
        <v>20</v>
      </c>
      <c r="P20" s="73">
        <f>A19</f>
        <v>39814</v>
      </c>
      <c r="Q20" s="585">
        <f>IF(O20&gt;0,O21/O20,0)</f>
        <v>69</v>
      </c>
    </row>
    <row r="21" spans="1:17" ht="14.25" customHeight="1" hidden="1">
      <c r="A21" s="80"/>
      <c r="B21" s="75"/>
      <c r="C21" s="45">
        <f aca="true" t="shared" si="11" ref="C21:N21">C19*C20</f>
        <v>0</v>
      </c>
      <c r="D21" s="45">
        <f t="shared" si="11"/>
        <v>0</v>
      </c>
      <c r="E21" s="45">
        <f t="shared" si="11"/>
        <v>0</v>
      </c>
      <c r="F21" s="45">
        <f t="shared" si="11"/>
        <v>0</v>
      </c>
      <c r="G21" s="45">
        <f t="shared" si="11"/>
        <v>0</v>
      </c>
      <c r="H21" s="45">
        <f t="shared" si="11"/>
        <v>0</v>
      </c>
      <c r="I21" s="45">
        <f t="shared" si="11"/>
        <v>0</v>
      </c>
      <c r="J21" s="45">
        <f t="shared" si="11"/>
        <v>0</v>
      </c>
      <c r="K21" s="45">
        <f t="shared" si="11"/>
        <v>1380</v>
      </c>
      <c r="L21" s="45">
        <f t="shared" si="11"/>
        <v>0</v>
      </c>
      <c r="M21" s="45">
        <f t="shared" si="11"/>
        <v>0</v>
      </c>
      <c r="N21" s="45">
        <f t="shared" si="11"/>
        <v>0</v>
      </c>
      <c r="O21" s="42">
        <f>SUM(C21:N21)</f>
        <v>1380</v>
      </c>
      <c r="P21" s="76">
        <f>A20</f>
        <v>39814</v>
      </c>
      <c r="Q21" s="586"/>
    </row>
    <row r="22" spans="1:17" ht="14.25" customHeight="1">
      <c r="A22" s="73">
        <f>DATE(YEAR(A19)+1,MONTH(A19),DAY(A19))</f>
        <v>40179</v>
      </c>
      <c r="B22" s="66" t="s">
        <v>631</v>
      </c>
      <c r="C22" s="66">
        <f>N19+1</f>
        <v>73</v>
      </c>
      <c r="D22" s="67">
        <f aca="true" t="shared" si="12" ref="D22:N22">C22+1</f>
        <v>74</v>
      </c>
      <c r="E22" s="66">
        <f t="shared" si="12"/>
        <v>75</v>
      </c>
      <c r="F22" s="67">
        <f t="shared" si="12"/>
        <v>76</v>
      </c>
      <c r="G22" s="66">
        <f t="shared" si="12"/>
        <v>77</v>
      </c>
      <c r="H22" s="67">
        <f t="shared" si="12"/>
        <v>78</v>
      </c>
      <c r="I22" s="66">
        <f t="shared" si="12"/>
        <v>79</v>
      </c>
      <c r="J22" s="67">
        <f t="shared" si="12"/>
        <v>80</v>
      </c>
      <c r="K22" s="66">
        <f t="shared" si="12"/>
        <v>81</v>
      </c>
      <c r="L22" s="67">
        <f t="shared" si="12"/>
        <v>82</v>
      </c>
      <c r="M22" s="66">
        <f t="shared" si="12"/>
        <v>83</v>
      </c>
      <c r="N22" s="67">
        <f t="shared" si="12"/>
        <v>84</v>
      </c>
      <c r="O22" s="78"/>
      <c r="P22" s="66"/>
      <c r="Q22" s="79"/>
    </row>
    <row r="23" spans="1:17" ht="30" customHeight="1">
      <c r="A23" s="70">
        <f>A22</f>
        <v>40179</v>
      </c>
      <c r="B23" s="71"/>
      <c r="C23" s="72"/>
      <c r="D23" s="72"/>
      <c r="E23" s="72"/>
      <c r="F23" s="72"/>
      <c r="G23" s="72">
        <v>10</v>
      </c>
      <c r="H23" s="72"/>
      <c r="I23" s="72"/>
      <c r="J23" s="72"/>
      <c r="K23" s="72"/>
      <c r="L23" s="72">
        <v>20</v>
      </c>
      <c r="M23" s="72"/>
      <c r="N23" s="72"/>
      <c r="O23" s="42">
        <f>SUM(C23:N23)</f>
        <v>30</v>
      </c>
      <c r="P23" s="73">
        <f>A22</f>
        <v>40179</v>
      </c>
      <c r="Q23" s="585">
        <f>IF(O23&gt;0,O24/O23,0)</f>
        <v>80.33333333333333</v>
      </c>
    </row>
    <row r="24" spans="1:17" ht="14.25" customHeight="1" hidden="1">
      <c r="A24" s="80"/>
      <c r="B24" s="75"/>
      <c r="C24" s="45">
        <f aca="true" t="shared" si="13" ref="C24:N24">C22*C23</f>
        <v>0</v>
      </c>
      <c r="D24" s="45">
        <f t="shared" si="13"/>
        <v>0</v>
      </c>
      <c r="E24" s="45">
        <f t="shared" si="13"/>
        <v>0</v>
      </c>
      <c r="F24" s="45">
        <f t="shared" si="13"/>
        <v>0</v>
      </c>
      <c r="G24" s="45">
        <f t="shared" si="13"/>
        <v>770</v>
      </c>
      <c r="H24" s="45">
        <f t="shared" si="13"/>
        <v>0</v>
      </c>
      <c r="I24" s="45">
        <f t="shared" si="13"/>
        <v>0</v>
      </c>
      <c r="J24" s="45">
        <f t="shared" si="13"/>
        <v>0</v>
      </c>
      <c r="K24" s="45">
        <f t="shared" si="13"/>
        <v>0</v>
      </c>
      <c r="L24" s="45">
        <f t="shared" si="13"/>
        <v>1640</v>
      </c>
      <c r="M24" s="45">
        <f t="shared" si="13"/>
        <v>0</v>
      </c>
      <c r="N24" s="45">
        <f t="shared" si="13"/>
        <v>0</v>
      </c>
      <c r="O24" s="42">
        <f>SUM(C24:N24)</f>
        <v>2410</v>
      </c>
      <c r="P24" s="76">
        <f>A23</f>
        <v>40179</v>
      </c>
      <c r="Q24" s="586"/>
    </row>
    <row r="25" spans="1:17" ht="14.25" customHeight="1">
      <c r="A25" s="73">
        <f>DATE(YEAR(A22)+1,MONTH(A22),DAY(A22))</f>
        <v>40544</v>
      </c>
      <c r="B25" s="66" t="s">
        <v>631</v>
      </c>
      <c r="C25" s="66">
        <f>N22+1</f>
        <v>85</v>
      </c>
      <c r="D25" s="67">
        <f aca="true" t="shared" si="14" ref="D25:N25">C25+1</f>
        <v>86</v>
      </c>
      <c r="E25" s="66">
        <f t="shared" si="14"/>
        <v>87</v>
      </c>
      <c r="F25" s="67">
        <f t="shared" si="14"/>
        <v>88</v>
      </c>
      <c r="G25" s="66">
        <f t="shared" si="14"/>
        <v>89</v>
      </c>
      <c r="H25" s="67">
        <f t="shared" si="14"/>
        <v>90</v>
      </c>
      <c r="I25" s="66">
        <f t="shared" si="14"/>
        <v>91</v>
      </c>
      <c r="J25" s="67">
        <f t="shared" si="14"/>
        <v>92</v>
      </c>
      <c r="K25" s="66">
        <f t="shared" si="14"/>
        <v>93</v>
      </c>
      <c r="L25" s="67">
        <f t="shared" si="14"/>
        <v>94</v>
      </c>
      <c r="M25" s="66">
        <f t="shared" si="14"/>
        <v>95</v>
      </c>
      <c r="N25" s="67">
        <f t="shared" si="14"/>
        <v>96</v>
      </c>
      <c r="O25" s="78"/>
      <c r="P25" s="66"/>
      <c r="Q25" s="79"/>
    </row>
    <row r="26" spans="1:17" ht="30" customHeight="1">
      <c r="A26" s="70">
        <f>A25</f>
        <v>40544</v>
      </c>
      <c r="B26" s="71"/>
      <c r="C26" s="72"/>
      <c r="D26" s="72"/>
      <c r="E26" s="72"/>
      <c r="F26" s="72"/>
      <c r="G26" s="72"/>
      <c r="H26" s="72"/>
      <c r="I26" s="72"/>
      <c r="J26" s="72"/>
      <c r="K26" s="72">
        <v>20</v>
      </c>
      <c r="L26" s="72"/>
      <c r="M26" s="72"/>
      <c r="N26" s="72"/>
      <c r="O26" s="42">
        <f>SUM(C26:N26)</f>
        <v>20</v>
      </c>
      <c r="P26" s="73">
        <f>A25</f>
        <v>40544</v>
      </c>
      <c r="Q26" s="585">
        <f>IF(O26&gt;0,O27/O26,0)</f>
        <v>93</v>
      </c>
    </row>
    <row r="27" spans="1:17" ht="14.25" customHeight="1" hidden="1">
      <c r="A27" s="80"/>
      <c r="B27" s="75"/>
      <c r="C27" s="45">
        <f aca="true" t="shared" si="15" ref="C27:N27">C25*C26</f>
        <v>0</v>
      </c>
      <c r="D27" s="45">
        <f t="shared" si="15"/>
        <v>0</v>
      </c>
      <c r="E27" s="45">
        <f t="shared" si="15"/>
        <v>0</v>
      </c>
      <c r="F27" s="45">
        <f t="shared" si="15"/>
        <v>0</v>
      </c>
      <c r="G27" s="45">
        <f t="shared" si="15"/>
        <v>0</v>
      </c>
      <c r="H27" s="45">
        <f t="shared" si="15"/>
        <v>0</v>
      </c>
      <c r="I27" s="45">
        <f t="shared" si="15"/>
        <v>0</v>
      </c>
      <c r="J27" s="45">
        <f t="shared" si="15"/>
        <v>0</v>
      </c>
      <c r="K27" s="45">
        <f t="shared" si="15"/>
        <v>1860</v>
      </c>
      <c r="L27" s="45">
        <f t="shared" si="15"/>
        <v>0</v>
      </c>
      <c r="M27" s="45">
        <f t="shared" si="15"/>
        <v>0</v>
      </c>
      <c r="N27" s="45">
        <f t="shared" si="15"/>
        <v>0</v>
      </c>
      <c r="O27" s="42">
        <f>SUM(C27:N27)</f>
        <v>1860</v>
      </c>
      <c r="P27" s="76">
        <f>A26</f>
        <v>40544</v>
      </c>
      <c r="Q27" s="586"/>
    </row>
    <row r="28" spans="1:17" ht="14.25" customHeight="1">
      <c r="A28" s="73">
        <f>DATE(YEAR(A25)+1,MONTH(A25),DAY(A25))</f>
        <v>40909</v>
      </c>
      <c r="B28" s="66" t="s">
        <v>631</v>
      </c>
      <c r="C28" s="66">
        <f>N25+1</f>
        <v>97</v>
      </c>
      <c r="D28" s="67">
        <f aca="true" t="shared" si="16" ref="D28:N28">C28+1</f>
        <v>98</v>
      </c>
      <c r="E28" s="66">
        <f t="shared" si="16"/>
        <v>99</v>
      </c>
      <c r="F28" s="67">
        <f t="shared" si="16"/>
        <v>100</v>
      </c>
      <c r="G28" s="66">
        <f t="shared" si="16"/>
        <v>101</v>
      </c>
      <c r="H28" s="67">
        <f t="shared" si="16"/>
        <v>102</v>
      </c>
      <c r="I28" s="66">
        <f t="shared" si="16"/>
        <v>103</v>
      </c>
      <c r="J28" s="67">
        <f t="shared" si="16"/>
        <v>104</v>
      </c>
      <c r="K28" s="66">
        <f t="shared" si="16"/>
        <v>105</v>
      </c>
      <c r="L28" s="67">
        <f t="shared" si="16"/>
        <v>106</v>
      </c>
      <c r="M28" s="66">
        <f t="shared" si="16"/>
        <v>107</v>
      </c>
      <c r="N28" s="67">
        <f t="shared" si="16"/>
        <v>108</v>
      </c>
      <c r="O28" s="78"/>
      <c r="P28" s="66"/>
      <c r="Q28" s="79"/>
    </row>
    <row r="29" spans="1:17" ht="30" customHeight="1">
      <c r="A29" s="70">
        <f>A28</f>
        <v>40909</v>
      </c>
      <c r="B29" s="71"/>
      <c r="C29" s="72"/>
      <c r="D29" s="72"/>
      <c r="E29" s="72"/>
      <c r="F29" s="72"/>
      <c r="G29" s="72"/>
      <c r="H29" s="72"/>
      <c r="I29" s="72"/>
      <c r="J29" s="72"/>
      <c r="K29" s="72">
        <v>10</v>
      </c>
      <c r="L29" s="72"/>
      <c r="M29" s="72"/>
      <c r="N29" s="72"/>
      <c r="O29" s="42">
        <f>SUM(C29:N29)</f>
        <v>10</v>
      </c>
      <c r="P29" s="73">
        <f>A28</f>
        <v>40909</v>
      </c>
      <c r="Q29" s="585">
        <f>IF(O29&gt;0,O30/O29,0)</f>
        <v>105</v>
      </c>
    </row>
    <row r="30" spans="1:17" ht="14.25" customHeight="1" hidden="1">
      <c r="A30" s="80"/>
      <c r="B30" s="75"/>
      <c r="C30" s="45">
        <f aca="true" t="shared" si="17" ref="C30:N30">C28*C29</f>
        <v>0</v>
      </c>
      <c r="D30" s="45">
        <f t="shared" si="17"/>
        <v>0</v>
      </c>
      <c r="E30" s="45">
        <f t="shared" si="17"/>
        <v>0</v>
      </c>
      <c r="F30" s="45">
        <f t="shared" si="17"/>
        <v>0</v>
      </c>
      <c r="G30" s="45">
        <f t="shared" si="17"/>
        <v>0</v>
      </c>
      <c r="H30" s="45">
        <f t="shared" si="17"/>
        <v>0</v>
      </c>
      <c r="I30" s="45">
        <f t="shared" si="17"/>
        <v>0</v>
      </c>
      <c r="J30" s="45">
        <f t="shared" si="17"/>
        <v>0</v>
      </c>
      <c r="K30" s="45">
        <f t="shared" si="17"/>
        <v>1050</v>
      </c>
      <c r="L30" s="45">
        <f t="shared" si="17"/>
        <v>0</v>
      </c>
      <c r="M30" s="45">
        <f t="shared" si="17"/>
        <v>0</v>
      </c>
      <c r="N30" s="45">
        <f t="shared" si="17"/>
        <v>0</v>
      </c>
      <c r="O30" s="42">
        <f>SUM(C30:N30)</f>
        <v>1050</v>
      </c>
      <c r="P30" s="76">
        <f>A29</f>
        <v>40909</v>
      </c>
      <c r="Q30" s="586"/>
    </row>
    <row r="31" spans="1:17" ht="14.25" customHeight="1">
      <c r="A31" s="73">
        <f>DATE(YEAR(A28)+1,MONTH(A28),DAY(A28))</f>
        <v>41275</v>
      </c>
      <c r="B31" s="66" t="s">
        <v>631</v>
      </c>
      <c r="C31" s="66">
        <f>N28+1</f>
        <v>109</v>
      </c>
      <c r="D31" s="67">
        <f aca="true" t="shared" si="18" ref="D31:N31">C31+1</f>
        <v>110</v>
      </c>
      <c r="E31" s="66">
        <f t="shared" si="18"/>
        <v>111</v>
      </c>
      <c r="F31" s="67">
        <f t="shared" si="18"/>
        <v>112</v>
      </c>
      <c r="G31" s="66">
        <f t="shared" si="18"/>
        <v>113</v>
      </c>
      <c r="H31" s="67">
        <f t="shared" si="18"/>
        <v>114</v>
      </c>
      <c r="I31" s="66">
        <f t="shared" si="18"/>
        <v>115</v>
      </c>
      <c r="J31" s="67">
        <f t="shared" si="18"/>
        <v>116</v>
      </c>
      <c r="K31" s="66">
        <f t="shared" si="18"/>
        <v>117</v>
      </c>
      <c r="L31" s="67">
        <f t="shared" si="18"/>
        <v>118</v>
      </c>
      <c r="M31" s="66">
        <f t="shared" si="18"/>
        <v>119</v>
      </c>
      <c r="N31" s="67">
        <f t="shared" si="18"/>
        <v>120</v>
      </c>
      <c r="O31" s="78"/>
      <c r="P31" s="66"/>
      <c r="Q31" s="79"/>
    </row>
    <row r="32" spans="1:17" ht="30" customHeight="1">
      <c r="A32" s="76">
        <f>A31</f>
        <v>41275</v>
      </c>
      <c r="B32" s="81"/>
      <c r="C32" s="72"/>
      <c r="D32" s="72"/>
      <c r="E32" s="72"/>
      <c r="F32" s="72"/>
      <c r="G32" s="72"/>
      <c r="H32" s="72"/>
      <c r="I32" s="72"/>
      <c r="J32" s="72"/>
      <c r="K32" s="72"/>
      <c r="L32" s="72">
        <v>20</v>
      </c>
      <c r="M32" s="72"/>
      <c r="N32" s="72"/>
      <c r="O32" s="42">
        <f>SUM(C32:N32)</f>
        <v>20</v>
      </c>
      <c r="P32" s="82">
        <f>A31</f>
        <v>41275</v>
      </c>
      <c r="Q32" s="83">
        <f>IF(O32&gt;0,O33/O32,0)</f>
        <v>118</v>
      </c>
    </row>
    <row r="33" spans="1:17" ht="21.75" customHeight="1" hidden="1">
      <c r="A33" s="80"/>
      <c r="B33" s="75"/>
      <c r="C33" s="84">
        <f aca="true" t="shared" si="19" ref="C33:N33">C31*C32</f>
        <v>0</v>
      </c>
      <c r="D33" s="84">
        <f t="shared" si="19"/>
        <v>0</v>
      </c>
      <c r="E33" s="84">
        <f t="shared" si="19"/>
        <v>0</v>
      </c>
      <c r="F33" s="84">
        <f t="shared" si="19"/>
        <v>0</v>
      </c>
      <c r="G33" s="84">
        <f t="shared" si="19"/>
        <v>0</v>
      </c>
      <c r="H33" s="84">
        <f t="shared" si="19"/>
        <v>0</v>
      </c>
      <c r="I33" s="84">
        <f t="shared" si="19"/>
        <v>0</v>
      </c>
      <c r="J33" s="84">
        <f t="shared" si="19"/>
        <v>0</v>
      </c>
      <c r="K33" s="84">
        <f t="shared" si="19"/>
        <v>0</v>
      </c>
      <c r="L33" s="84">
        <f t="shared" si="19"/>
        <v>2360</v>
      </c>
      <c r="M33" s="84">
        <f t="shared" si="19"/>
        <v>0</v>
      </c>
      <c r="N33" s="84">
        <f t="shared" si="19"/>
        <v>0</v>
      </c>
      <c r="O33" s="85">
        <f>SUM(C33:N33)</f>
        <v>2360</v>
      </c>
      <c r="P33" s="76">
        <f>A32</f>
        <v>41275</v>
      </c>
      <c r="Q33" s="77"/>
    </row>
    <row r="35" ht="21" customHeight="1">
      <c r="H35" s="87"/>
    </row>
  </sheetData>
  <sheetProtection/>
  <mergeCells count="12">
    <mergeCell ref="Q14:Q15"/>
    <mergeCell ref="Q17:Q18"/>
    <mergeCell ref="Q20:Q21"/>
    <mergeCell ref="Q23:Q24"/>
    <mergeCell ref="Q26:Q27"/>
    <mergeCell ref="Q29:Q30"/>
    <mergeCell ref="O3:O4"/>
    <mergeCell ref="P3:P4"/>
    <mergeCell ref="Q3:Q4"/>
    <mergeCell ref="Q5:Q6"/>
    <mergeCell ref="Q8:Q9"/>
    <mergeCell ref="Q11:Q12"/>
  </mergeCells>
  <printOptions/>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4:AD48"/>
  <sheetViews>
    <sheetView tabSelected="1" zoomScalePageLayoutView="0" workbookViewId="0" topLeftCell="A16">
      <selection activeCell="R30" sqref="R30"/>
    </sheetView>
  </sheetViews>
  <sheetFormatPr defaultColWidth="9.140625" defaultRowHeight="12.75"/>
  <cols>
    <col min="1" max="101" width="3.00390625" style="0" customWidth="1"/>
  </cols>
  <sheetData>
    <row r="1" ht="14.25" customHeight="1"/>
    <row r="2" ht="14.25" customHeight="1"/>
    <row r="3" ht="14.25" customHeight="1"/>
    <row r="4" ht="14.25" customHeight="1">
      <c r="A4" s="1" t="s">
        <v>17</v>
      </c>
    </row>
    <row r="5" ht="14.25" customHeight="1"/>
    <row r="6" ht="14.25" customHeight="1"/>
    <row r="7" ht="14.25" customHeight="1"/>
    <row r="8" spans="1:30" ht="14.25" customHeight="1">
      <c r="A8" s="318" t="s">
        <v>18</v>
      </c>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row>
    <row r="9" spans="1:30" ht="14.25" customHeight="1">
      <c r="A9" s="318"/>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row>
    <row r="10" spans="23:30" ht="14.25" customHeight="1">
      <c r="W10" s="319" t="s">
        <v>0</v>
      </c>
      <c r="X10" s="319"/>
      <c r="Y10" s="319"/>
      <c r="Z10" s="319"/>
      <c r="AA10" s="319"/>
      <c r="AB10" s="319"/>
      <c r="AC10" s="319"/>
      <c r="AD10" s="319"/>
    </row>
    <row r="11" ht="14.25" customHeight="1"/>
    <row r="12" ht="14.25" customHeight="1">
      <c r="B12" s="1" t="s">
        <v>1</v>
      </c>
    </row>
    <row r="13" ht="14.25" customHeight="1">
      <c r="D13" s="1"/>
    </row>
    <row r="14" ht="14.25" customHeight="1"/>
    <row r="15" ht="14.25" customHeight="1">
      <c r="O15" s="1" t="s">
        <v>2</v>
      </c>
    </row>
    <row r="16" ht="14.25" customHeight="1">
      <c r="R16" s="1" t="s">
        <v>3</v>
      </c>
    </row>
    <row r="17" ht="14.25" customHeight="1">
      <c r="R17" s="1"/>
    </row>
    <row r="18" ht="14.25" customHeight="1"/>
    <row r="19" spans="15:18" ht="14.25" customHeight="1">
      <c r="O19" s="1" t="s">
        <v>4</v>
      </c>
      <c r="R19" s="1" t="s">
        <v>5</v>
      </c>
    </row>
    <row r="20" spans="18:30" ht="14.25" customHeight="1">
      <c r="R20" s="1" t="s">
        <v>6</v>
      </c>
      <c r="X20" s="1" t="s">
        <v>7</v>
      </c>
      <c r="AD20" s="2" t="s">
        <v>8</v>
      </c>
    </row>
    <row r="21" ht="14.25" customHeight="1"/>
    <row r="22" ht="14.25" customHeight="1"/>
    <row r="23" ht="14.25" customHeight="1"/>
    <row r="24" ht="14.25" customHeight="1"/>
    <row r="25" spans="18:29" ht="14.25" customHeight="1">
      <c r="R25" s="1" t="s">
        <v>9</v>
      </c>
      <c r="Z25" s="319" t="s">
        <v>10</v>
      </c>
      <c r="AA25" s="319"/>
      <c r="AB25" s="319"/>
      <c r="AC25" s="1" t="s">
        <v>11</v>
      </c>
    </row>
    <row r="26" ht="14.25" customHeight="1">
      <c r="R26" s="1" t="s">
        <v>12</v>
      </c>
    </row>
    <row r="27" ht="14.25" customHeight="1"/>
    <row r="28" ht="14.25" customHeight="1">
      <c r="R28" s="1" t="s">
        <v>930</v>
      </c>
    </row>
    <row r="29" ht="14.25" customHeight="1">
      <c r="R29" s="1" t="s">
        <v>931</v>
      </c>
    </row>
    <row r="30" ht="14.25" customHeight="1"/>
    <row r="31" ht="14.25" customHeight="1"/>
    <row r="32" ht="14.25" customHeight="1"/>
    <row r="33" spans="1:30" ht="14.25" customHeight="1">
      <c r="A33" s="320" t="s">
        <v>19</v>
      </c>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row>
    <row r="34" spans="1:30" ht="14.25" customHeight="1">
      <c r="A34" s="320"/>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row>
    <row r="35" spans="1:30" ht="14.25" customHeight="1">
      <c r="A35" s="320"/>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row>
    <row r="36" ht="14.25" customHeight="1"/>
    <row r="37" ht="14.25" customHeight="1"/>
    <row r="38" ht="14.25" customHeight="1"/>
    <row r="39" spans="2:30" ht="24" customHeight="1">
      <c r="B39" s="5"/>
      <c r="C39" s="4" t="s">
        <v>20</v>
      </c>
      <c r="D39" s="3"/>
      <c r="E39" s="3"/>
      <c r="F39" s="3"/>
      <c r="G39" s="3"/>
      <c r="H39" s="3"/>
      <c r="I39" s="5"/>
      <c r="J39" s="3"/>
      <c r="K39" s="4" t="s">
        <v>21</v>
      </c>
      <c r="L39" s="3"/>
      <c r="M39" s="3"/>
      <c r="N39" s="3"/>
      <c r="O39" s="3"/>
      <c r="P39" s="3"/>
      <c r="Q39" s="3"/>
      <c r="R39" s="3"/>
      <c r="S39" s="3"/>
      <c r="T39" s="3"/>
      <c r="U39" s="3"/>
      <c r="V39" s="3"/>
      <c r="W39" s="3"/>
      <c r="X39" s="3"/>
      <c r="Y39" s="3"/>
      <c r="Z39" s="3"/>
      <c r="AA39" s="3"/>
      <c r="AB39" s="3"/>
      <c r="AC39" s="3"/>
      <c r="AD39" s="6"/>
    </row>
    <row r="40" spans="2:30" ht="24" customHeight="1">
      <c r="B40" s="5"/>
      <c r="C40" s="4" t="s">
        <v>22</v>
      </c>
      <c r="D40" s="3"/>
      <c r="E40" s="3"/>
      <c r="F40" s="3"/>
      <c r="G40" s="3"/>
      <c r="H40" s="3"/>
      <c r="I40" s="5"/>
      <c r="J40" s="3"/>
      <c r="K40" s="4" t="s">
        <v>23</v>
      </c>
      <c r="L40" s="3"/>
      <c r="M40" s="3"/>
      <c r="N40" s="3"/>
      <c r="O40" s="3"/>
      <c r="P40" s="3"/>
      <c r="Q40" s="3"/>
      <c r="R40" s="3"/>
      <c r="S40" s="3"/>
      <c r="T40" s="3"/>
      <c r="U40" s="3"/>
      <c r="V40" s="3"/>
      <c r="W40" s="3"/>
      <c r="X40" s="3"/>
      <c r="Y40" s="3"/>
      <c r="Z40" s="3"/>
      <c r="AA40" s="3"/>
      <c r="AB40" s="3"/>
      <c r="AC40" s="3"/>
      <c r="AD40" s="6"/>
    </row>
    <row r="41" spans="2:29" ht="14.2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ht="14.25" customHeight="1"/>
    <row r="43" ht="14.25" customHeight="1"/>
    <row r="44" ht="14.25" customHeight="1"/>
    <row r="45" ht="14.25" customHeight="1"/>
    <row r="46" spans="2:4" ht="14.25" customHeight="1">
      <c r="B46" s="2" t="s">
        <v>13</v>
      </c>
      <c r="D46" s="2" t="s">
        <v>14</v>
      </c>
    </row>
    <row r="47" ht="14.25" customHeight="1">
      <c r="D47" s="2" t="s">
        <v>15</v>
      </c>
    </row>
    <row r="48" ht="14.25" customHeight="1">
      <c r="E48" s="2" t="s">
        <v>16</v>
      </c>
    </row>
    <row r="49" ht="14.25" customHeight="1"/>
    <row r="50" ht="14.25" customHeight="1"/>
  </sheetData>
  <sheetProtection/>
  <mergeCells count="4">
    <mergeCell ref="A8:AD9"/>
    <mergeCell ref="W10:AD10"/>
    <mergeCell ref="Z25:AB25"/>
    <mergeCell ref="A33:AD35"/>
  </mergeCells>
  <printOptions/>
  <pageMargins left="0.7916666666666666" right="0" top="0.3888888888888889" bottom="0.3888888888888889"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M11" sqref="M11"/>
    </sheetView>
  </sheetViews>
  <sheetFormatPr defaultColWidth="6.7109375" defaultRowHeight="30" customHeight="1"/>
  <cols>
    <col min="1" max="16384" width="6.7109375" style="32" customWidth="1"/>
  </cols>
  <sheetData>
    <row r="1" spans="1:15" ht="13.5">
      <c r="A1" s="321" t="s">
        <v>667</v>
      </c>
      <c r="B1" s="322"/>
      <c r="C1" s="322"/>
      <c r="D1" s="322"/>
      <c r="E1" s="322"/>
      <c r="F1" s="322"/>
      <c r="G1" s="322"/>
      <c r="H1" s="322"/>
      <c r="I1" s="322"/>
      <c r="J1" s="322"/>
      <c r="K1" s="322"/>
      <c r="L1" s="322"/>
      <c r="M1" s="322"/>
      <c r="N1" s="322"/>
      <c r="O1" s="323"/>
    </row>
    <row r="2" spans="1:13" ht="30" customHeight="1">
      <c r="A2" s="127"/>
      <c r="B2" s="127"/>
      <c r="C2" s="127"/>
      <c r="D2" s="128"/>
      <c r="E2" s="129"/>
      <c r="F2" s="128"/>
      <c r="G2" s="128"/>
      <c r="H2" s="128"/>
      <c r="I2" s="128"/>
      <c r="J2" s="128"/>
      <c r="K2" s="128"/>
      <c r="L2" s="128"/>
      <c r="M2" s="128"/>
    </row>
    <row r="3" spans="1:13" ht="30" customHeight="1">
      <c r="A3" s="324" t="s">
        <v>668</v>
      </c>
      <c r="B3" s="324"/>
      <c r="C3" s="324"/>
      <c r="D3" s="324"/>
      <c r="E3" s="324"/>
      <c r="F3" s="324"/>
      <c r="G3" s="324"/>
      <c r="H3" s="324"/>
      <c r="I3" s="324"/>
      <c r="J3" s="324"/>
      <c r="K3" s="324"/>
      <c r="L3" s="324"/>
      <c r="M3" s="324"/>
    </row>
    <row r="4" spans="1:13" ht="30" customHeight="1">
      <c r="A4" s="130"/>
      <c r="B4" s="130"/>
      <c r="C4" s="130"/>
      <c r="D4" s="128"/>
      <c r="E4" s="128"/>
      <c r="F4" s="128"/>
      <c r="G4" s="128"/>
      <c r="H4" s="128"/>
      <c r="I4" s="128"/>
      <c r="J4" s="128"/>
      <c r="K4" s="128"/>
      <c r="L4" s="128"/>
      <c r="M4" s="128"/>
    </row>
    <row r="5" spans="1:13" ht="30" customHeight="1">
      <c r="A5" s="131" t="s">
        <v>669</v>
      </c>
      <c r="B5" s="132"/>
      <c r="C5" s="132"/>
      <c r="D5" s="128"/>
      <c r="E5" s="128"/>
      <c r="F5" s="128"/>
      <c r="G5" s="128"/>
      <c r="H5" s="128"/>
      <c r="I5" s="128"/>
      <c r="J5" s="128"/>
      <c r="K5" s="128"/>
      <c r="L5" s="128"/>
      <c r="M5" s="128"/>
    </row>
    <row r="6" spans="1:13" ht="11.25" customHeight="1">
      <c r="A6" s="131"/>
      <c r="B6" s="133"/>
      <c r="C6" s="132"/>
      <c r="D6" s="128"/>
      <c r="E6" s="128"/>
      <c r="F6" s="128"/>
      <c r="G6" s="128"/>
      <c r="H6" s="128"/>
      <c r="I6" s="128"/>
      <c r="J6" s="128"/>
      <c r="K6" s="128"/>
      <c r="L6" s="128"/>
      <c r="M6" s="128"/>
    </row>
    <row r="7" spans="1:13" ht="30" customHeight="1">
      <c r="A7" s="131" t="s">
        <v>670</v>
      </c>
      <c r="B7" s="132"/>
      <c r="C7" s="132"/>
      <c r="D7" s="128"/>
      <c r="E7" s="128"/>
      <c r="F7" s="128"/>
      <c r="G7" s="128"/>
      <c r="H7" s="128"/>
      <c r="I7" s="128"/>
      <c r="J7" s="128"/>
      <c r="K7" s="128"/>
      <c r="L7" s="128"/>
      <c r="M7" s="128"/>
    </row>
    <row r="8" spans="1:3" ht="14.25">
      <c r="A8" s="134"/>
      <c r="B8" s="133"/>
      <c r="C8" s="134"/>
    </row>
    <row r="9" spans="1:13" ht="30" customHeight="1">
      <c r="A9" s="131" t="s">
        <v>671</v>
      </c>
      <c r="B9" s="132"/>
      <c r="C9" s="132"/>
      <c r="D9" s="128"/>
      <c r="E9" s="128"/>
      <c r="F9" s="128"/>
      <c r="G9" s="128"/>
      <c r="H9" s="128"/>
      <c r="I9" s="128"/>
      <c r="J9" s="128"/>
      <c r="K9" s="128"/>
      <c r="L9" s="128"/>
      <c r="M9" s="128"/>
    </row>
    <row r="10" spans="1:13" ht="11.25" customHeight="1">
      <c r="A10" s="131"/>
      <c r="B10" s="133"/>
      <c r="C10" s="132"/>
      <c r="D10" s="128"/>
      <c r="E10" s="128"/>
      <c r="F10" s="128"/>
      <c r="G10" s="128"/>
      <c r="H10" s="128"/>
      <c r="I10" s="128"/>
      <c r="J10" s="128"/>
      <c r="K10" s="128"/>
      <c r="L10" s="128"/>
      <c r="M10" s="128"/>
    </row>
    <row r="11" spans="1:13" ht="30" customHeight="1">
      <c r="A11" s="131" t="s">
        <v>672</v>
      </c>
      <c r="B11" s="132"/>
      <c r="C11" s="132"/>
      <c r="D11" s="128"/>
      <c r="E11" s="128"/>
      <c r="F11" s="128"/>
      <c r="G11" s="128"/>
      <c r="H11" s="128"/>
      <c r="I11" s="128"/>
      <c r="J11" s="128"/>
      <c r="K11" s="128"/>
      <c r="L11" s="128"/>
      <c r="M11" s="128"/>
    </row>
    <row r="12" spans="1:13" ht="30" customHeight="1">
      <c r="A12" s="131"/>
      <c r="B12" s="132"/>
      <c r="C12" s="132" t="s">
        <v>673</v>
      </c>
      <c r="D12" s="128"/>
      <c r="E12" s="128"/>
      <c r="F12" s="128"/>
      <c r="G12" s="128"/>
      <c r="H12" s="128"/>
      <c r="I12" s="128"/>
      <c r="J12" s="128"/>
      <c r="K12" s="128"/>
      <c r="L12" s="128"/>
      <c r="M12" s="128"/>
    </row>
    <row r="13" spans="1:13" ht="30" customHeight="1">
      <c r="A13" s="131"/>
      <c r="B13" s="132"/>
      <c r="C13" s="132" t="s">
        <v>674</v>
      </c>
      <c r="D13" s="128"/>
      <c r="E13" s="128"/>
      <c r="F13" s="128"/>
      <c r="G13" s="128"/>
      <c r="H13" s="128"/>
      <c r="I13" s="128"/>
      <c r="J13" s="128"/>
      <c r="K13" s="128"/>
      <c r="L13" s="128"/>
      <c r="M13" s="128"/>
    </row>
    <row r="14" spans="1:13" ht="30" customHeight="1">
      <c r="A14" s="131"/>
      <c r="B14" s="132"/>
      <c r="C14" s="132" t="s">
        <v>675</v>
      </c>
      <c r="D14" s="128"/>
      <c r="E14" s="128"/>
      <c r="F14" s="128"/>
      <c r="G14" s="128"/>
      <c r="H14" s="128"/>
      <c r="I14" s="128"/>
      <c r="J14" s="128"/>
      <c r="K14" s="128"/>
      <c r="L14" s="128"/>
      <c r="M14" s="128"/>
    </row>
    <row r="15" spans="1:13" ht="30" customHeight="1">
      <c r="A15" s="131"/>
      <c r="B15" s="132"/>
      <c r="C15" s="132" t="s">
        <v>676</v>
      </c>
      <c r="D15" s="128"/>
      <c r="E15" s="128"/>
      <c r="F15" s="128"/>
      <c r="G15" s="128"/>
      <c r="H15" s="128"/>
      <c r="I15" s="128"/>
      <c r="J15" s="128"/>
      <c r="K15" s="128"/>
      <c r="L15" s="128"/>
      <c r="M15" s="128"/>
    </row>
    <row r="16" spans="1:13" ht="30" customHeight="1">
      <c r="A16" s="131"/>
      <c r="B16" s="132"/>
      <c r="C16" s="132"/>
      <c r="D16" s="128"/>
      <c r="E16" s="128"/>
      <c r="F16" s="128"/>
      <c r="G16" s="128"/>
      <c r="H16" s="128"/>
      <c r="I16" s="128"/>
      <c r="J16" s="128"/>
      <c r="K16" s="128"/>
      <c r="L16" s="128"/>
      <c r="M16" s="128"/>
    </row>
    <row r="17" spans="1:3" ht="30" customHeight="1">
      <c r="A17" s="131" t="s">
        <v>677</v>
      </c>
      <c r="B17" s="134"/>
      <c r="C17" s="134"/>
    </row>
    <row r="18" ht="11.25" customHeight="1"/>
    <row r="19" spans="1:13" ht="30" customHeight="1">
      <c r="A19" s="129" t="s">
        <v>678</v>
      </c>
      <c r="B19" s="132"/>
      <c r="C19" s="132"/>
      <c r="D19" s="128"/>
      <c r="E19" s="128"/>
      <c r="F19" s="128"/>
      <c r="G19" s="128"/>
      <c r="H19" s="128"/>
      <c r="I19" s="128"/>
      <c r="J19" s="128"/>
      <c r="K19" s="128"/>
      <c r="L19" s="128"/>
      <c r="M19" s="128"/>
    </row>
    <row r="20" spans="1:13" ht="14.25">
      <c r="A20" s="135"/>
      <c r="B20" s="133"/>
      <c r="C20" s="132"/>
      <c r="D20" s="128"/>
      <c r="E20" s="128"/>
      <c r="F20" s="128"/>
      <c r="G20" s="128"/>
      <c r="H20" s="128"/>
      <c r="I20" s="128"/>
      <c r="J20" s="128"/>
      <c r="K20" s="128"/>
      <c r="L20" s="128"/>
      <c r="M20" s="128"/>
    </row>
    <row r="21" spans="1:13" ht="30" customHeight="1">
      <c r="A21" s="129" t="s">
        <v>679</v>
      </c>
      <c r="B21" s="132"/>
      <c r="C21" s="132"/>
      <c r="D21" s="128"/>
      <c r="E21" s="128"/>
      <c r="F21" s="128"/>
      <c r="G21" s="128"/>
      <c r="H21" s="128"/>
      <c r="I21" s="128"/>
      <c r="J21" s="128"/>
      <c r="K21" s="128"/>
      <c r="L21" s="128"/>
      <c r="M21" s="128"/>
    </row>
    <row r="22" spans="1:13" ht="30" customHeight="1">
      <c r="A22" s="129"/>
      <c r="B22" s="132"/>
      <c r="C22" s="132"/>
      <c r="D22" s="128"/>
      <c r="E22" s="128"/>
      <c r="F22" s="128"/>
      <c r="G22" s="128"/>
      <c r="H22" s="128"/>
      <c r="I22" s="128"/>
      <c r="J22" s="128"/>
      <c r="K22" s="128"/>
      <c r="L22" s="128"/>
      <c r="M22" s="128"/>
    </row>
    <row r="23" spans="1:13" ht="30" customHeight="1">
      <c r="A23" s="129" t="s">
        <v>680</v>
      </c>
      <c r="B23" s="132"/>
      <c r="C23" s="132"/>
      <c r="D23" s="128"/>
      <c r="E23" s="128"/>
      <c r="F23" s="128"/>
      <c r="G23" s="128"/>
      <c r="H23" s="128"/>
      <c r="I23" s="128"/>
      <c r="J23" s="128"/>
      <c r="K23" s="128"/>
      <c r="L23" s="128"/>
      <c r="M23" s="128"/>
    </row>
    <row r="24" spans="1:13" ht="30" customHeight="1">
      <c r="A24" s="131" t="s">
        <v>681</v>
      </c>
      <c r="B24" s="132"/>
      <c r="C24" s="132"/>
      <c r="D24" s="128"/>
      <c r="E24" s="128"/>
      <c r="F24" s="128"/>
      <c r="G24" s="128"/>
      <c r="H24" s="128"/>
      <c r="I24" s="128"/>
      <c r="J24" s="128"/>
      <c r="K24" s="128"/>
      <c r="L24" s="128"/>
      <c r="M24" s="128"/>
    </row>
    <row r="25" spans="1:3" ht="30" customHeight="1">
      <c r="A25" s="131" t="s">
        <v>682</v>
      </c>
      <c r="B25" s="134"/>
      <c r="C25" s="134"/>
    </row>
    <row r="26" ht="30" customHeight="1">
      <c r="A26" s="131" t="s">
        <v>683</v>
      </c>
    </row>
    <row r="27" ht="30" customHeight="1">
      <c r="A27" s="135" t="s">
        <v>684</v>
      </c>
    </row>
    <row r="28" spans="1:13" ht="30" customHeight="1">
      <c r="A28" s="131" t="s">
        <v>685</v>
      </c>
      <c r="B28" s="132"/>
      <c r="C28" s="132"/>
      <c r="D28" s="128"/>
      <c r="E28" s="128"/>
      <c r="F28" s="128"/>
      <c r="G28" s="128"/>
      <c r="H28" s="128"/>
      <c r="I28" s="128"/>
      <c r="J28" s="128"/>
      <c r="K28" s="128"/>
      <c r="L28" s="128"/>
      <c r="M28" s="128"/>
    </row>
    <row r="29" spans="1:13" ht="30" customHeight="1">
      <c r="A29" s="131" t="s">
        <v>686</v>
      </c>
      <c r="B29" s="133"/>
      <c r="C29" s="132"/>
      <c r="D29" s="128"/>
      <c r="E29" s="128"/>
      <c r="F29" s="128"/>
      <c r="G29" s="128"/>
      <c r="H29" s="128"/>
      <c r="I29" s="128"/>
      <c r="J29" s="128"/>
      <c r="K29" s="128"/>
      <c r="L29" s="128"/>
      <c r="M29" s="128"/>
    </row>
    <row r="30" spans="1:13" ht="30" customHeight="1">
      <c r="A30" s="136"/>
      <c r="B30" s="128"/>
      <c r="C30" s="128"/>
      <c r="D30" s="128"/>
      <c r="E30" s="128"/>
      <c r="F30" s="128"/>
      <c r="G30" s="128"/>
      <c r="H30" s="128"/>
      <c r="I30" s="128"/>
      <c r="J30" s="128"/>
      <c r="K30" s="128"/>
      <c r="L30" s="128"/>
      <c r="M30" s="128"/>
    </row>
  </sheetData>
  <sheetProtection/>
  <mergeCells count="2">
    <mergeCell ref="A1:O1"/>
    <mergeCell ref="A3:M3"/>
  </mergeCells>
  <printOptions/>
  <pageMargins left="0.7086614173228347" right="0.7086614173228347" top="0.7480314960629921" bottom="0.7480314960629921" header="0.31496062992125984" footer="0.31496062992125984"/>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IS33"/>
  <sheetViews>
    <sheetView showGridLines="0" workbookViewId="0" topLeftCell="A1">
      <selection activeCell="N13" sqref="N13"/>
    </sheetView>
  </sheetViews>
  <sheetFormatPr defaultColWidth="9.140625" defaultRowHeight="12.75"/>
  <cols>
    <col min="1" max="1" width="4.7109375" style="32" customWidth="1"/>
    <col min="2" max="4" width="9.140625" style="32" customWidth="1"/>
    <col min="5" max="5" width="9.28125" style="32" customWidth="1"/>
    <col min="6" max="6" width="7.140625" style="32" customWidth="1"/>
    <col min="7" max="7" width="9.140625" style="32" customWidth="1"/>
    <col min="8" max="8" width="7.57421875" style="32" customWidth="1"/>
    <col min="9" max="9" width="9.140625" style="32" customWidth="1"/>
    <col min="10" max="10" width="16.00390625" style="32" customWidth="1"/>
    <col min="11" max="11" width="4.7109375" style="32" customWidth="1"/>
    <col min="12" max="16384" width="9.140625" style="32" customWidth="1"/>
  </cols>
  <sheetData>
    <row r="1" spans="1:253" ht="13.5">
      <c r="A1" s="137" t="s">
        <v>687</v>
      </c>
      <c r="B1" s="137" t="s">
        <v>687</v>
      </c>
      <c r="C1" s="138"/>
      <c r="D1" s="138"/>
      <c r="E1" s="138"/>
      <c r="F1" s="138"/>
      <c r="G1" s="138"/>
      <c r="H1" s="138"/>
      <c r="I1" s="138"/>
      <c r="J1" s="138"/>
      <c r="K1" s="138"/>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row>
    <row r="2" spans="1:253" ht="13.5">
      <c r="A2" s="141" t="s">
        <v>688</v>
      </c>
      <c r="B2" s="141" t="s">
        <v>688</v>
      </c>
      <c r="C2" s="142"/>
      <c r="D2" s="142"/>
      <c r="E2" s="142"/>
      <c r="F2" s="142"/>
      <c r="G2" s="142"/>
      <c r="H2" s="142"/>
      <c r="I2" s="142"/>
      <c r="J2" s="142"/>
      <c r="K2" s="142"/>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row>
    <row r="5" ht="13.5">
      <c r="I5" s="34"/>
    </row>
    <row r="7" spans="2:11" ht="24" customHeight="1">
      <c r="B7" s="325" t="s">
        <v>689</v>
      </c>
      <c r="C7" s="325"/>
      <c r="D7" s="325"/>
      <c r="E7" s="325"/>
      <c r="F7" s="325"/>
      <c r="G7" s="325"/>
      <c r="H7" s="325"/>
      <c r="I7" s="325"/>
      <c r="J7" s="325"/>
      <c r="K7" s="325"/>
    </row>
    <row r="8" spans="1:11" ht="14.25">
      <c r="A8" s="144"/>
      <c r="B8" s="144"/>
      <c r="C8" s="144"/>
      <c r="D8" s="144"/>
      <c r="E8" s="144"/>
      <c r="F8" s="144"/>
      <c r="G8" s="144"/>
      <c r="H8" s="144"/>
      <c r="I8" s="144"/>
      <c r="J8" s="144"/>
      <c r="K8" s="144"/>
    </row>
    <row r="9" spans="1:11" ht="14.25">
      <c r="A9" s="144"/>
      <c r="B9" s="144"/>
      <c r="C9" s="144"/>
      <c r="D9" s="144"/>
      <c r="E9" s="144"/>
      <c r="F9" s="144"/>
      <c r="G9" s="144"/>
      <c r="H9" s="144"/>
      <c r="I9" s="144"/>
      <c r="J9" s="144"/>
      <c r="K9" s="144"/>
    </row>
    <row r="10" spans="1:11" s="146" customFormat="1" ht="14.25">
      <c r="A10" s="145"/>
      <c r="B10" s="145"/>
      <c r="C10" s="145"/>
      <c r="D10" s="145"/>
      <c r="E10" s="145"/>
      <c r="F10" s="145"/>
      <c r="G10" s="145"/>
      <c r="H10" s="145"/>
      <c r="I10" s="145"/>
      <c r="J10" s="145"/>
      <c r="K10" s="145"/>
    </row>
    <row r="11" ht="13.5">
      <c r="B11" s="32" t="s">
        <v>690</v>
      </c>
    </row>
    <row r="13" ht="13.5">
      <c r="B13" s="32" t="s">
        <v>691</v>
      </c>
    </row>
    <row r="15" ht="13.5">
      <c r="B15" s="32" t="s">
        <v>692</v>
      </c>
    </row>
    <row r="17" spans="1:2" ht="13.5">
      <c r="A17" s="32" t="s">
        <v>693</v>
      </c>
      <c r="B17" s="32" t="s">
        <v>694</v>
      </c>
    </row>
    <row r="19" ht="13.5">
      <c r="B19" s="32" t="s">
        <v>932</v>
      </c>
    </row>
    <row r="21" ht="13.5">
      <c r="B21" s="32" t="s">
        <v>695</v>
      </c>
    </row>
    <row r="23" ht="13.5">
      <c r="B23" s="32" t="s">
        <v>696</v>
      </c>
    </row>
    <row r="25" ht="13.5">
      <c r="B25" s="32" t="s">
        <v>697</v>
      </c>
    </row>
    <row r="27" ht="13.5">
      <c r="B27" s="32" t="s">
        <v>698</v>
      </c>
    </row>
    <row r="29" ht="13.5">
      <c r="B29" s="32" t="s">
        <v>699</v>
      </c>
    </row>
    <row r="31" ht="13.5">
      <c r="B31" s="32" t="s">
        <v>700</v>
      </c>
    </row>
    <row r="33" ht="13.5">
      <c r="B33" s="32" t="s">
        <v>701</v>
      </c>
    </row>
  </sheetData>
  <sheetProtection/>
  <mergeCells count="1">
    <mergeCell ref="B7:K7"/>
  </mergeCells>
  <printOptions horizontalCentered="1"/>
  <pageMargins left="0.5905511811023623" right="0.3937007874015748" top="0.984251968503937" bottom="0.984251968503937" header="0.5118110236220472" footer="0.5118110236220472"/>
  <pageSetup fitToHeight="0"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4:AI75"/>
  <sheetViews>
    <sheetView zoomScalePageLayoutView="0" workbookViewId="0" topLeftCell="A24">
      <selection activeCell="AR24" sqref="AR24"/>
    </sheetView>
  </sheetViews>
  <sheetFormatPr defaultColWidth="9.140625" defaultRowHeight="12.75"/>
  <cols>
    <col min="1" max="101" width="2.7109375" style="0" customWidth="1"/>
  </cols>
  <sheetData>
    <row r="1" ht="21" customHeight="1"/>
    <row r="2" ht="21" customHeight="1"/>
    <row r="3" ht="21" customHeight="1"/>
    <row r="4" spans="1:33" ht="21" customHeight="1">
      <c r="A4" s="318" t="s">
        <v>529</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row>
    <row r="5" ht="21" customHeight="1">
      <c r="A5" s="1" t="s">
        <v>12</v>
      </c>
    </row>
    <row r="6" ht="21" customHeight="1">
      <c r="AD6" s="1" t="s">
        <v>323</v>
      </c>
    </row>
    <row r="7" spans="1:35" ht="12" customHeight="1">
      <c r="A7" s="5"/>
      <c r="B7" s="3"/>
      <c r="C7" s="3"/>
      <c r="D7" s="5"/>
      <c r="E7" s="3"/>
      <c r="F7" s="3"/>
      <c r="G7" s="3"/>
      <c r="H7" s="3"/>
      <c r="I7" s="3"/>
      <c r="J7" s="3"/>
      <c r="K7" s="3"/>
      <c r="L7" s="3"/>
      <c r="M7" s="328" t="s">
        <v>567</v>
      </c>
      <c r="N7" s="328"/>
      <c r="O7" s="328"/>
      <c r="P7" s="328"/>
      <c r="Q7" s="328"/>
      <c r="R7" s="328"/>
      <c r="S7" s="328"/>
      <c r="T7" s="328"/>
      <c r="U7" s="328"/>
      <c r="V7" s="328"/>
      <c r="W7" s="328"/>
      <c r="X7" s="328" t="s">
        <v>568</v>
      </c>
      <c r="Y7" s="328"/>
      <c r="Z7" s="328"/>
      <c r="AA7" s="328"/>
      <c r="AB7" s="328"/>
      <c r="AC7" s="328"/>
      <c r="AD7" s="328"/>
      <c r="AE7" s="328"/>
      <c r="AF7" s="328"/>
      <c r="AG7" s="328"/>
      <c r="AH7" s="328"/>
      <c r="AI7" s="6"/>
    </row>
    <row r="8" spans="1:35" ht="12" customHeight="1">
      <c r="A8" s="327" t="s">
        <v>569</v>
      </c>
      <c r="B8" s="327"/>
      <c r="C8" s="327"/>
      <c r="D8" s="327" t="s">
        <v>570</v>
      </c>
      <c r="E8" s="327"/>
      <c r="F8" s="327"/>
      <c r="G8" s="327"/>
      <c r="H8" s="327"/>
      <c r="I8" s="327"/>
      <c r="J8" s="327"/>
      <c r="K8" s="327"/>
      <c r="L8" s="327"/>
      <c r="M8" s="328"/>
      <c r="N8" s="328"/>
      <c r="O8" s="328"/>
      <c r="P8" s="328"/>
      <c r="Q8" s="328"/>
      <c r="R8" s="328"/>
      <c r="S8" s="328"/>
      <c r="T8" s="328"/>
      <c r="U8" s="328"/>
      <c r="V8" s="328"/>
      <c r="W8" s="328"/>
      <c r="X8" s="328"/>
      <c r="Y8" s="328"/>
      <c r="Z8" s="328"/>
      <c r="AA8" s="328"/>
      <c r="AB8" s="328"/>
      <c r="AC8" s="328"/>
      <c r="AD8" s="328"/>
      <c r="AE8" s="328"/>
      <c r="AF8" s="328"/>
      <c r="AG8" s="328"/>
      <c r="AH8" s="328"/>
      <c r="AI8" s="6"/>
    </row>
    <row r="9" spans="1:35" ht="12" customHeight="1">
      <c r="A9" s="327"/>
      <c r="B9" s="327"/>
      <c r="C9" s="327"/>
      <c r="D9" s="327"/>
      <c r="E9" s="327"/>
      <c r="F9" s="327"/>
      <c r="G9" s="327"/>
      <c r="H9" s="327"/>
      <c r="I9" s="327"/>
      <c r="J9" s="327"/>
      <c r="K9" s="327"/>
      <c r="L9" s="327"/>
      <c r="M9" s="328" t="s">
        <v>571</v>
      </c>
      <c r="N9" s="328"/>
      <c r="O9" s="328"/>
      <c r="P9" s="328"/>
      <c r="Q9" s="328"/>
      <c r="R9" s="328" t="s">
        <v>572</v>
      </c>
      <c r="S9" s="328"/>
      <c r="T9" s="328"/>
      <c r="U9" s="328"/>
      <c r="V9" s="328"/>
      <c r="W9" s="328"/>
      <c r="X9" s="328" t="s">
        <v>571</v>
      </c>
      <c r="Y9" s="328"/>
      <c r="Z9" s="328"/>
      <c r="AA9" s="328"/>
      <c r="AB9" s="328"/>
      <c r="AC9" s="328" t="s">
        <v>573</v>
      </c>
      <c r="AD9" s="328"/>
      <c r="AE9" s="328"/>
      <c r="AF9" s="328"/>
      <c r="AG9" s="328"/>
      <c r="AH9" s="328"/>
      <c r="AI9" s="6"/>
    </row>
    <row r="10" spans="1:35" ht="12" customHeight="1">
      <c r="A10" s="6"/>
      <c r="D10" s="6"/>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6"/>
    </row>
    <row r="11" spans="1:35" ht="21" customHeight="1">
      <c r="A11" s="328" t="s">
        <v>428</v>
      </c>
      <c r="B11" s="328"/>
      <c r="C11" s="328"/>
      <c r="D11" s="328" t="s">
        <v>520</v>
      </c>
      <c r="E11" s="328"/>
      <c r="F11" s="328"/>
      <c r="G11" s="328"/>
      <c r="H11" s="328"/>
      <c r="I11" s="328"/>
      <c r="J11" s="328"/>
      <c r="K11" s="328"/>
      <c r="L11" s="328"/>
      <c r="M11" s="330" t="s">
        <v>521</v>
      </c>
      <c r="N11" s="330"/>
      <c r="O11" s="330"/>
      <c r="P11" s="330"/>
      <c r="Q11" s="330"/>
      <c r="R11" s="330" t="s">
        <v>522</v>
      </c>
      <c r="S11" s="330"/>
      <c r="T11" s="330"/>
      <c r="U11" s="330"/>
      <c r="V11" s="330"/>
      <c r="W11" s="330"/>
      <c r="X11" s="330" t="s">
        <v>521</v>
      </c>
      <c r="Y11" s="330"/>
      <c r="Z11" s="330"/>
      <c r="AA11" s="330"/>
      <c r="AB11" s="330"/>
      <c r="AC11" s="330" t="s">
        <v>574</v>
      </c>
      <c r="AD11" s="330"/>
      <c r="AE11" s="330"/>
      <c r="AF11" s="330"/>
      <c r="AG11" s="330"/>
      <c r="AH11" s="330"/>
      <c r="AI11" s="6"/>
    </row>
    <row r="12" spans="1:35" ht="21" customHeight="1">
      <c r="A12" s="328" t="s">
        <v>433</v>
      </c>
      <c r="B12" s="328"/>
      <c r="C12" s="328"/>
      <c r="D12" s="328" t="s">
        <v>523</v>
      </c>
      <c r="E12" s="328"/>
      <c r="F12" s="328"/>
      <c r="G12" s="328"/>
      <c r="H12" s="328"/>
      <c r="I12" s="328"/>
      <c r="J12" s="328"/>
      <c r="K12" s="328"/>
      <c r="L12" s="328"/>
      <c r="M12" s="330" t="s">
        <v>524</v>
      </c>
      <c r="N12" s="330"/>
      <c r="O12" s="330"/>
      <c r="P12" s="330"/>
      <c r="Q12" s="330"/>
      <c r="R12" s="330" t="s">
        <v>525</v>
      </c>
      <c r="S12" s="330"/>
      <c r="T12" s="330"/>
      <c r="U12" s="330"/>
      <c r="V12" s="330"/>
      <c r="W12" s="330"/>
      <c r="X12" s="330" t="s">
        <v>575</v>
      </c>
      <c r="Y12" s="330"/>
      <c r="Z12" s="330"/>
      <c r="AA12" s="330"/>
      <c r="AB12" s="330"/>
      <c r="AC12" s="330" t="s">
        <v>576</v>
      </c>
      <c r="AD12" s="330"/>
      <c r="AE12" s="330"/>
      <c r="AF12" s="330"/>
      <c r="AG12" s="330"/>
      <c r="AH12" s="330"/>
      <c r="AI12" s="6"/>
    </row>
    <row r="13" spans="1:35" ht="21" customHeight="1">
      <c r="A13" s="328" t="s">
        <v>438</v>
      </c>
      <c r="B13" s="328"/>
      <c r="C13" s="328"/>
      <c r="D13" s="328" t="s">
        <v>526</v>
      </c>
      <c r="E13" s="328"/>
      <c r="F13" s="328"/>
      <c r="G13" s="328"/>
      <c r="H13" s="328"/>
      <c r="I13" s="328"/>
      <c r="J13" s="328"/>
      <c r="K13" s="328"/>
      <c r="L13" s="328"/>
      <c r="M13" s="330" t="s">
        <v>527</v>
      </c>
      <c r="N13" s="330"/>
      <c r="O13" s="330"/>
      <c r="P13" s="330"/>
      <c r="Q13" s="330"/>
      <c r="R13" s="330" t="s">
        <v>528</v>
      </c>
      <c r="S13" s="330"/>
      <c r="T13" s="330"/>
      <c r="U13" s="330"/>
      <c r="V13" s="330"/>
      <c r="W13" s="330"/>
      <c r="X13" s="330" t="s">
        <v>577</v>
      </c>
      <c r="Y13" s="330"/>
      <c r="Z13" s="330"/>
      <c r="AA13" s="330"/>
      <c r="AB13" s="330"/>
      <c r="AC13" s="330" t="s">
        <v>578</v>
      </c>
      <c r="AD13" s="330"/>
      <c r="AE13" s="330"/>
      <c r="AF13" s="330"/>
      <c r="AG13" s="330"/>
      <c r="AH13" s="330"/>
      <c r="AI13" s="6"/>
    </row>
    <row r="14" spans="1:34" ht="21"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ht="21" customHeight="1"/>
    <row r="16" spans="1:35" ht="21" customHeight="1">
      <c r="A16" s="5"/>
      <c r="B16" s="3"/>
      <c r="C16" s="3"/>
      <c r="D16" s="5"/>
      <c r="E16" s="3"/>
      <c r="F16" s="5"/>
      <c r="G16" s="3"/>
      <c r="H16" s="3"/>
      <c r="I16" s="326" t="s">
        <v>530</v>
      </c>
      <c r="J16" s="326"/>
      <c r="K16" s="326"/>
      <c r="L16" s="326"/>
      <c r="M16" s="326"/>
      <c r="N16" s="326"/>
      <c r="O16" s="326"/>
      <c r="P16" s="326"/>
      <c r="Q16" s="326"/>
      <c r="R16" s="326"/>
      <c r="S16" s="326"/>
      <c r="T16" s="326"/>
      <c r="U16" s="326"/>
      <c r="V16" s="326"/>
      <c r="W16" s="326"/>
      <c r="X16" s="326"/>
      <c r="Y16" s="326"/>
      <c r="Z16" s="326"/>
      <c r="AA16" s="326"/>
      <c r="AB16" s="326"/>
      <c r="AC16" s="326"/>
      <c r="AD16" s="326"/>
      <c r="AE16" s="3"/>
      <c r="AF16" s="3"/>
      <c r="AG16" s="3"/>
      <c r="AH16" s="3"/>
      <c r="AI16" s="6"/>
    </row>
    <row r="17" spans="1:35" ht="21" customHeight="1">
      <c r="A17" s="327" t="s">
        <v>531</v>
      </c>
      <c r="B17" s="327"/>
      <c r="C17" s="327"/>
      <c r="D17" s="327" t="s">
        <v>532</v>
      </c>
      <c r="E17" s="327"/>
      <c r="F17" s="6"/>
      <c r="I17" s="326" t="s">
        <v>533</v>
      </c>
      <c r="J17" s="326"/>
      <c r="K17" s="326"/>
      <c r="L17" s="326"/>
      <c r="M17" s="326"/>
      <c r="N17" s="326"/>
      <c r="O17" s="326"/>
      <c r="P17" s="326"/>
      <c r="Q17" s="326"/>
      <c r="R17" s="326"/>
      <c r="S17" s="326"/>
      <c r="T17" s="326"/>
      <c r="U17" s="326"/>
      <c r="V17" s="326"/>
      <c r="W17" s="326"/>
      <c r="X17" s="326"/>
      <c r="Y17" s="326"/>
      <c r="Z17" s="326"/>
      <c r="AA17" s="326"/>
      <c r="AB17" s="326"/>
      <c r="AC17" s="326"/>
      <c r="AD17" s="326"/>
      <c r="AI17" s="6"/>
    </row>
    <row r="18" spans="1:35" ht="21" customHeight="1">
      <c r="A18" s="327" t="s">
        <v>534</v>
      </c>
      <c r="B18" s="327"/>
      <c r="C18" s="327"/>
      <c r="D18" s="6"/>
      <c r="F18" s="6"/>
      <c r="AI18" s="6"/>
    </row>
    <row r="19" spans="1:35" ht="21" customHeight="1">
      <c r="A19" s="327" t="s">
        <v>535</v>
      </c>
      <c r="B19" s="327"/>
      <c r="C19" s="327"/>
      <c r="D19" s="6"/>
      <c r="F19" s="6"/>
      <c r="H19" s="319" t="s">
        <v>316</v>
      </c>
      <c r="I19" s="319"/>
      <c r="J19" s="319"/>
      <c r="K19" s="319"/>
      <c r="L19" s="319"/>
      <c r="M19" s="319"/>
      <c r="O19" s="329" t="s">
        <v>536</v>
      </c>
      <c r="P19" s="329"/>
      <c r="R19" s="319" t="s">
        <v>33</v>
      </c>
      <c r="S19" s="319"/>
      <c r="T19" s="319"/>
      <c r="U19" s="319"/>
      <c r="V19" s="319"/>
      <c r="W19" s="319"/>
      <c r="Y19" s="329" t="s">
        <v>537</v>
      </c>
      <c r="Z19" s="329"/>
      <c r="AB19" s="319" t="s">
        <v>321</v>
      </c>
      <c r="AC19" s="319"/>
      <c r="AD19" s="319"/>
      <c r="AE19" s="319"/>
      <c r="AF19" s="319"/>
      <c r="AG19" s="319"/>
      <c r="AI19" s="6"/>
    </row>
    <row r="20" spans="1:35" ht="21" customHeight="1">
      <c r="A20" s="327" t="s">
        <v>538</v>
      </c>
      <c r="B20" s="327"/>
      <c r="C20" s="327"/>
      <c r="D20" s="5"/>
      <c r="E20" s="3"/>
      <c r="F20" s="5"/>
      <c r="G20" s="3"/>
      <c r="H20" s="3"/>
      <c r="I20" s="326" t="s">
        <v>539</v>
      </c>
      <c r="J20" s="326"/>
      <c r="K20" s="326"/>
      <c r="L20" s="326"/>
      <c r="M20" s="326"/>
      <c r="N20" s="326"/>
      <c r="O20" s="326"/>
      <c r="P20" s="326"/>
      <c r="Q20" s="326"/>
      <c r="R20" s="326"/>
      <c r="S20" s="326"/>
      <c r="T20" s="326"/>
      <c r="U20" s="326"/>
      <c r="V20" s="326"/>
      <c r="W20" s="326"/>
      <c r="X20" s="326"/>
      <c r="Y20" s="326"/>
      <c r="Z20" s="326"/>
      <c r="AA20" s="326"/>
      <c r="AB20" s="326"/>
      <c r="AC20" s="326"/>
      <c r="AD20" s="326"/>
      <c r="AE20" s="3"/>
      <c r="AF20" s="3"/>
      <c r="AG20" s="3"/>
      <c r="AH20" s="3"/>
      <c r="AI20" s="6"/>
    </row>
    <row r="21" spans="1:35" ht="21" customHeight="1">
      <c r="A21" s="327" t="s">
        <v>540</v>
      </c>
      <c r="B21" s="327"/>
      <c r="C21" s="327"/>
      <c r="D21" s="327" t="s">
        <v>541</v>
      </c>
      <c r="E21" s="327"/>
      <c r="F21" s="6"/>
      <c r="I21" s="326" t="s">
        <v>533</v>
      </c>
      <c r="J21" s="326"/>
      <c r="K21" s="326"/>
      <c r="L21" s="326"/>
      <c r="M21" s="326"/>
      <c r="N21" s="326"/>
      <c r="O21" s="326"/>
      <c r="P21" s="326"/>
      <c r="Q21" s="326"/>
      <c r="R21" s="326"/>
      <c r="S21" s="326"/>
      <c r="T21" s="326"/>
      <c r="U21" s="326"/>
      <c r="V21" s="326"/>
      <c r="W21" s="326"/>
      <c r="X21" s="326"/>
      <c r="Y21" s="326"/>
      <c r="Z21" s="326"/>
      <c r="AA21" s="326"/>
      <c r="AB21" s="326"/>
      <c r="AC21" s="326"/>
      <c r="AD21" s="326"/>
      <c r="AI21" s="6"/>
    </row>
    <row r="22" spans="1:35" ht="21" customHeight="1">
      <c r="A22" s="327" t="s">
        <v>542</v>
      </c>
      <c r="B22" s="327"/>
      <c r="C22" s="327"/>
      <c r="D22" s="6"/>
      <c r="F22" s="6"/>
      <c r="AI22" s="6"/>
    </row>
    <row r="23" spans="1:35" ht="21" customHeight="1">
      <c r="A23" s="6"/>
      <c r="D23" s="6"/>
      <c r="F23" s="6"/>
      <c r="H23" s="319" t="s">
        <v>412</v>
      </c>
      <c r="I23" s="319"/>
      <c r="J23" s="319"/>
      <c r="K23" s="319"/>
      <c r="L23" s="319"/>
      <c r="M23" s="319"/>
      <c r="O23" s="329" t="s">
        <v>536</v>
      </c>
      <c r="P23" s="329"/>
      <c r="R23" s="319" t="s">
        <v>33</v>
      </c>
      <c r="S23" s="319"/>
      <c r="T23" s="319"/>
      <c r="U23" s="319"/>
      <c r="V23" s="319"/>
      <c r="W23" s="319"/>
      <c r="Y23" s="329" t="s">
        <v>537</v>
      </c>
      <c r="Z23" s="329"/>
      <c r="AB23" s="319" t="s">
        <v>543</v>
      </c>
      <c r="AC23" s="319"/>
      <c r="AD23" s="319"/>
      <c r="AE23" s="319"/>
      <c r="AF23" s="319"/>
      <c r="AG23" s="319"/>
      <c r="AI23" s="6"/>
    </row>
    <row r="24" spans="1:35" ht="21" customHeight="1">
      <c r="A24" s="5"/>
      <c r="B24" s="3"/>
      <c r="C24" s="3"/>
      <c r="D24" s="5"/>
      <c r="E24" s="3"/>
      <c r="F24" s="5"/>
      <c r="G24" s="3"/>
      <c r="H24" s="3"/>
      <c r="I24" s="326" t="s">
        <v>544</v>
      </c>
      <c r="J24" s="326"/>
      <c r="K24" s="326"/>
      <c r="L24" s="326"/>
      <c r="M24" s="326"/>
      <c r="N24" s="326"/>
      <c r="O24" s="326"/>
      <c r="P24" s="326"/>
      <c r="Q24" s="326"/>
      <c r="R24" s="326"/>
      <c r="S24" s="326"/>
      <c r="T24" s="326"/>
      <c r="U24" s="326"/>
      <c r="V24" s="326"/>
      <c r="W24" s="326"/>
      <c r="X24" s="326"/>
      <c r="Y24" s="326"/>
      <c r="Z24" s="326"/>
      <c r="AA24" s="326"/>
      <c r="AB24" s="326"/>
      <c r="AC24" s="326"/>
      <c r="AD24" s="326"/>
      <c r="AE24" s="3"/>
      <c r="AF24" s="3"/>
      <c r="AG24" s="3"/>
      <c r="AH24" s="3"/>
      <c r="AI24" s="6"/>
    </row>
    <row r="25" spans="1:35" ht="21" customHeight="1">
      <c r="A25" s="6"/>
      <c r="D25" s="327" t="s">
        <v>532</v>
      </c>
      <c r="E25" s="327"/>
      <c r="F25" s="6"/>
      <c r="I25" s="326" t="s">
        <v>545</v>
      </c>
      <c r="J25" s="326"/>
      <c r="K25" s="326"/>
      <c r="L25" s="326"/>
      <c r="M25" s="326"/>
      <c r="N25" s="326"/>
      <c r="O25" s="326"/>
      <c r="P25" s="326"/>
      <c r="Q25" s="326"/>
      <c r="R25" s="326"/>
      <c r="S25" s="326"/>
      <c r="T25" s="326"/>
      <c r="U25" s="326"/>
      <c r="V25" s="326"/>
      <c r="W25" s="326"/>
      <c r="X25" s="326"/>
      <c r="Y25" s="326"/>
      <c r="Z25" s="326"/>
      <c r="AA25" s="326"/>
      <c r="AB25" s="326"/>
      <c r="AC25" s="326"/>
      <c r="AD25" s="326"/>
      <c r="AI25" s="6"/>
    </row>
    <row r="26" spans="1:35" ht="21" customHeight="1">
      <c r="A26" s="327" t="s">
        <v>546</v>
      </c>
      <c r="B26" s="327"/>
      <c r="C26" s="327"/>
      <c r="D26" s="6"/>
      <c r="F26" s="6"/>
      <c r="AI26" s="6"/>
    </row>
    <row r="27" spans="1:35" ht="21" customHeight="1">
      <c r="A27" s="327" t="s">
        <v>547</v>
      </c>
      <c r="B27" s="327"/>
      <c r="C27" s="327"/>
      <c r="D27" s="6"/>
      <c r="F27" s="6"/>
      <c r="H27" s="319" t="s">
        <v>316</v>
      </c>
      <c r="I27" s="319"/>
      <c r="J27" s="319"/>
      <c r="K27" s="319"/>
      <c r="L27" s="319"/>
      <c r="M27" s="319"/>
      <c r="O27" s="329" t="s">
        <v>536</v>
      </c>
      <c r="P27" s="329"/>
      <c r="R27" s="319" t="s">
        <v>33</v>
      </c>
      <c r="S27" s="319"/>
      <c r="T27" s="319"/>
      <c r="U27" s="319"/>
      <c r="V27" s="319"/>
      <c r="W27" s="319"/>
      <c r="Y27" s="329" t="s">
        <v>537</v>
      </c>
      <c r="Z27" s="329"/>
      <c r="AB27" s="319" t="s">
        <v>321</v>
      </c>
      <c r="AC27" s="319"/>
      <c r="AD27" s="319"/>
      <c r="AE27" s="319"/>
      <c r="AF27" s="319"/>
      <c r="AG27" s="319"/>
      <c r="AI27" s="6"/>
    </row>
    <row r="28" spans="1:35" ht="21" customHeight="1">
      <c r="A28" s="327" t="s">
        <v>538</v>
      </c>
      <c r="B28" s="327"/>
      <c r="C28" s="327"/>
      <c r="D28" s="5"/>
      <c r="E28" s="3"/>
      <c r="F28" s="5"/>
      <c r="G28" s="3"/>
      <c r="H28" s="3"/>
      <c r="I28" s="326" t="s">
        <v>548</v>
      </c>
      <c r="J28" s="326"/>
      <c r="K28" s="326"/>
      <c r="L28" s="326"/>
      <c r="M28" s="326"/>
      <c r="N28" s="326"/>
      <c r="O28" s="326"/>
      <c r="P28" s="326"/>
      <c r="Q28" s="326"/>
      <c r="R28" s="326"/>
      <c r="S28" s="326"/>
      <c r="T28" s="326"/>
      <c r="U28" s="326"/>
      <c r="V28" s="326"/>
      <c r="W28" s="326"/>
      <c r="X28" s="326"/>
      <c r="Y28" s="326"/>
      <c r="Z28" s="326"/>
      <c r="AA28" s="326"/>
      <c r="AB28" s="326"/>
      <c r="AC28" s="326"/>
      <c r="AD28" s="326"/>
      <c r="AE28" s="3"/>
      <c r="AF28" s="3"/>
      <c r="AG28" s="3"/>
      <c r="AH28" s="3"/>
      <c r="AI28" s="6"/>
    </row>
    <row r="29" spans="1:35" ht="21" customHeight="1">
      <c r="A29" s="327" t="s">
        <v>540</v>
      </c>
      <c r="B29" s="327"/>
      <c r="C29" s="327"/>
      <c r="D29" s="327" t="s">
        <v>541</v>
      </c>
      <c r="E29" s="327"/>
      <c r="F29" s="6"/>
      <c r="I29" s="326" t="s">
        <v>545</v>
      </c>
      <c r="J29" s="326"/>
      <c r="K29" s="326"/>
      <c r="L29" s="326"/>
      <c r="M29" s="326"/>
      <c r="N29" s="326"/>
      <c r="O29" s="326"/>
      <c r="P29" s="326"/>
      <c r="Q29" s="326"/>
      <c r="R29" s="326"/>
      <c r="S29" s="326"/>
      <c r="T29" s="326"/>
      <c r="U29" s="326"/>
      <c r="V29" s="326"/>
      <c r="W29" s="326"/>
      <c r="X29" s="326"/>
      <c r="Y29" s="326"/>
      <c r="Z29" s="326"/>
      <c r="AA29" s="326"/>
      <c r="AB29" s="326"/>
      <c r="AC29" s="326"/>
      <c r="AD29" s="326"/>
      <c r="AI29" s="6"/>
    </row>
    <row r="30" spans="1:35" ht="21" customHeight="1">
      <c r="A30" s="327" t="s">
        <v>542</v>
      </c>
      <c r="B30" s="327"/>
      <c r="C30" s="327"/>
      <c r="D30" s="6"/>
      <c r="F30" s="6"/>
      <c r="AI30" s="6"/>
    </row>
    <row r="31" spans="1:35" ht="21" customHeight="1">
      <c r="A31" s="6"/>
      <c r="D31" s="6"/>
      <c r="F31" s="6"/>
      <c r="H31" s="319" t="s">
        <v>412</v>
      </c>
      <c r="I31" s="319"/>
      <c r="J31" s="319"/>
      <c r="K31" s="319"/>
      <c r="L31" s="319"/>
      <c r="M31" s="319"/>
      <c r="O31" s="329" t="s">
        <v>536</v>
      </c>
      <c r="P31" s="329"/>
      <c r="R31" s="319" t="s">
        <v>33</v>
      </c>
      <c r="S31" s="319"/>
      <c r="T31" s="319"/>
      <c r="U31" s="319"/>
      <c r="V31" s="319"/>
      <c r="W31" s="319"/>
      <c r="Y31" s="329" t="s">
        <v>537</v>
      </c>
      <c r="Z31" s="329"/>
      <c r="AB31" s="319" t="s">
        <v>543</v>
      </c>
      <c r="AC31" s="319"/>
      <c r="AD31" s="319"/>
      <c r="AE31" s="319"/>
      <c r="AF31" s="319"/>
      <c r="AG31" s="319"/>
      <c r="AI31" s="6"/>
    </row>
    <row r="32" spans="1:35" ht="12" customHeight="1">
      <c r="A32" s="5"/>
      <c r="B32" s="3"/>
      <c r="C32" s="3"/>
      <c r="D32" s="3"/>
      <c r="E32" s="3"/>
      <c r="F32" s="5"/>
      <c r="G32" s="3"/>
      <c r="H32" s="3"/>
      <c r="I32" s="326" t="s">
        <v>549</v>
      </c>
      <c r="J32" s="326"/>
      <c r="K32" s="326"/>
      <c r="L32" s="326"/>
      <c r="M32" s="326"/>
      <c r="N32" s="326"/>
      <c r="O32" s="3"/>
      <c r="P32" s="3"/>
      <c r="Q32" s="3"/>
      <c r="R32" s="3"/>
      <c r="S32" s="3"/>
      <c r="T32" s="3"/>
      <c r="U32" s="3"/>
      <c r="V32" s="3"/>
      <c r="W32" s="3"/>
      <c r="X32" s="3"/>
      <c r="Y32" s="3"/>
      <c r="Z32" s="3"/>
      <c r="AA32" s="3"/>
      <c r="AB32" s="3"/>
      <c r="AC32" s="3"/>
      <c r="AD32" s="3"/>
      <c r="AE32" s="3"/>
      <c r="AF32" s="3"/>
      <c r="AG32" s="3"/>
      <c r="AH32" s="3"/>
      <c r="AI32" s="6"/>
    </row>
    <row r="33" spans="1:35" ht="12" customHeight="1">
      <c r="A33" s="6"/>
      <c r="F33" s="6"/>
      <c r="I33" s="326"/>
      <c r="J33" s="326"/>
      <c r="K33" s="326"/>
      <c r="L33" s="326"/>
      <c r="M33" s="326"/>
      <c r="N33" s="326"/>
      <c r="P33" s="329" t="s">
        <v>550</v>
      </c>
      <c r="Q33" s="329"/>
      <c r="S33" s="329" t="s">
        <v>551</v>
      </c>
      <c r="T33" s="329"/>
      <c r="V33" s="329" t="s">
        <v>115</v>
      </c>
      <c r="W33" s="329"/>
      <c r="Y33" s="329" t="s">
        <v>551</v>
      </c>
      <c r="Z33" s="329"/>
      <c r="AI33" s="6"/>
    </row>
    <row r="34" spans="1:35" ht="12" customHeight="1">
      <c r="A34" s="6"/>
      <c r="F34" s="6"/>
      <c r="I34" s="326" t="s">
        <v>552</v>
      </c>
      <c r="J34" s="326"/>
      <c r="K34" s="326"/>
      <c r="L34" s="326"/>
      <c r="M34" s="326"/>
      <c r="N34" s="326"/>
      <c r="P34" s="329"/>
      <c r="Q34" s="329"/>
      <c r="S34" s="329"/>
      <c r="T34" s="329"/>
      <c r="V34" s="329"/>
      <c r="W34" s="329"/>
      <c r="Y34" s="329"/>
      <c r="Z34" s="329"/>
      <c r="AI34" s="6"/>
    </row>
    <row r="35" spans="1:35" ht="12" customHeight="1">
      <c r="A35" s="6"/>
      <c r="F35" s="6"/>
      <c r="I35" s="326"/>
      <c r="J35" s="326"/>
      <c r="K35" s="326"/>
      <c r="L35" s="326"/>
      <c r="M35" s="326"/>
      <c r="N35" s="326"/>
      <c r="AI35" s="6"/>
    </row>
    <row r="36" spans="1:35" ht="12" customHeight="1">
      <c r="A36" s="327" t="s">
        <v>553</v>
      </c>
      <c r="B36" s="327"/>
      <c r="C36" s="327"/>
      <c r="D36" s="327"/>
      <c r="E36" s="327"/>
      <c r="F36" s="6"/>
      <c r="N36" s="329" t="s">
        <v>321</v>
      </c>
      <c r="O36" s="329"/>
      <c r="P36" s="329"/>
      <c r="Q36" s="329"/>
      <c r="AI36" s="6"/>
    </row>
    <row r="37" spans="1:35" ht="12" customHeight="1">
      <c r="A37" s="327"/>
      <c r="B37" s="327"/>
      <c r="C37" s="327"/>
      <c r="D37" s="327"/>
      <c r="E37" s="327"/>
      <c r="F37" s="6"/>
      <c r="I37" s="329" t="s">
        <v>554</v>
      </c>
      <c r="J37" s="329"/>
      <c r="K37" s="329"/>
      <c r="L37" s="329"/>
      <c r="M37" s="329"/>
      <c r="N37" s="329"/>
      <c r="O37" s="329"/>
      <c r="P37" s="329"/>
      <c r="Q37" s="329"/>
      <c r="R37" s="329" t="s">
        <v>550</v>
      </c>
      <c r="S37" s="329"/>
      <c r="T37" s="329" t="s">
        <v>551</v>
      </c>
      <c r="U37" s="329"/>
      <c r="V37" s="329" t="s">
        <v>115</v>
      </c>
      <c r="W37" s="329"/>
      <c r="X37" s="329" t="s">
        <v>551</v>
      </c>
      <c r="Y37" s="329"/>
      <c r="Z37" s="329" t="s">
        <v>537</v>
      </c>
      <c r="AA37" s="329"/>
      <c r="AB37" s="319" t="s">
        <v>555</v>
      </c>
      <c r="AC37" s="319"/>
      <c r="AD37" s="319"/>
      <c r="AE37" s="319"/>
      <c r="AF37" s="329" t="s">
        <v>556</v>
      </c>
      <c r="AG37" s="329"/>
      <c r="AI37" s="6"/>
    </row>
    <row r="38" spans="1:35" ht="12" customHeight="1">
      <c r="A38" s="327" t="s">
        <v>557</v>
      </c>
      <c r="B38" s="327"/>
      <c r="C38" s="327"/>
      <c r="D38" s="327"/>
      <c r="E38" s="327"/>
      <c r="F38" s="6"/>
      <c r="I38" s="329"/>
      <c r="J38" s="329"/>
      <c r="K38" s="329"/>
      <c r="L38" s="329"/>
      <c r="M38" s="329"/>
      <c r="N38" s="326" t="s">
        <v>543</v>
      </c>
      <c r="O38" s="326"/>
      <c r="P38" s="326"/>
      <c r="Q38" s="326"/>
      <c r="R38" s="329"/>
      <c r="S38" s="329"/>
      <c r="T38" s="329"/>
      <c r="U38" s="329"/>
      <c r="V38" s="329"/>
      <c r="W38" s="329"/>
      <c r="X38" s="329"/>
      <c r="Y38" s="329"/>
      <c r="Z38" s="329"/>
      <c r="AA38" s="329"/>
      <c r="AB38" s="319"/>
      <c r="AC38" s="319"/>
      <c r="AD38" s="319"/>
      <c r="AE38" s="319"/>
      <c r="AF38" s="329"/>
      <c r="AG38" s="329"/>
      <c r="AI38" s="6"/>
    </row>
    <row r="39" spans="1:35" ht="12" customHeight="1">
      <c r="A39" s="327"/>
      <c r="B39" s="327"/>
      <c r="C39" s="327"/>
      <c r="D39" s="327"/>
      <c r="E39" s="327"/>
      <c r="F39" s="6"/>
      <c r="N39" s="326"/>
      <c r="O39" s="326"/>
      <c r="P39" s="326"/>
      <c r="Q39" s="326"/>
      <c r="AI39" s="6"/>
    </row>
    <row r="40" spans="1:35" ht="12" customHeight="1">
      <c r="A40" s="6"/>
      <c r="F40" s="6"/>
      <c r="N40" s="329" t="s">
        <v>321</v>
      </c>
      <c r="O40" s="329"/>
      <c r="P40" s="329"/>
      <c r="Q40" s="329"/>
      <c r="AI40" s="6"/>
    </row>
    <row r="41" spans="1:35" ht="12" customHeight="1">
      <c r="A41" s="6"/>
      <c r="F41" s="6"/>
      <c r="I41" s="329" t="s">
        <v>558</v>
      </c>
      <c r="J41" s="329"/>
      <c r="K41" s="329"/>
      <c r="L41" s="329"/>
      <c r="M41" s="329"/>
      <c r="N41" s="329"/>
      <c r="O41" s="329"/>
      <c r="P41" s="329"/>
      <c r="Q41" s="329"/>
      <c r="R41" s="329" t="s">
        <v>550</v>
      </c>
      <c r="S41" s="329"/>
      <c r="T41" s="329" t="s">
        <v>551</v>
      </c>
      <c r="U41" s="329"/>
      <c r="V41" s="329" t="s">
        <v>115</v>
      </c>
      <c r="W41" s="329"/>
      <c r="X41" s="329" t="s">
        <v>551</v>
      </c>
      <c r="Y41" s="329"/>
      <c r="Z41" s="329" t="s">
        <v>537</v>
      </c>
      <c r="AA41" s="329"/>
      <c r="AB41" s="319" t="s">
        <v>555</v>
      </c>
      <c r="AC41" s="319"/>
      <c r="AD41" s="319"/>
      <c r="AE41" s="319"/>
      <c r="AF41" s="329" t="s">
        <v>556</v>
      </c>
      <c r="AG41" s="329"/>
      <c r="AI41" s="6"/>
    </row>
    <row r="42" spans="1:35" ht="12" customHeight="1">
      <c r="A42" s="6"/>
      <c r="F42" s="6"/>
      <c r="I42" s="329"/>
      <c r="J42" s="329"/>
      <c r="K42" s="329"/>
      <c r="L42" s="329"/>
      <c r="M42" s="329"/>
      <c r="N42" s="326" t="s">
        <v>543</v>
      </c>
      <c r="O42" s="326"/>
      <c r="P42" s="326"/>
      <c r="Q42" s="326"/>
      <c r="R42" s="329"/>
      <c r="S42" s="329"/>
      <c r="T42" s="329"/>
      <c r="U42" s="329"/>
      <c r="V42" s="329"/>
      <c r="W42" s="329"/>
      <c r="X42" s="329"/>
      <c r="Y42" s="329"/>
      <c r="Z42" s="329"/>
      <c r="AA42" s="329"/>
      <c r="AB42" s="319"/>
      <c r="AC42" s="319"/>
      <c r="AD42" s="319"/>
      <c r="AE42" s="319"/>
      <c r="AF42" s="329"/>
      <c r="AG42" s="329"/>
      <c r="AI42" s="6"/>
    </row>
    <row r="43" spans="1:35" ht="12" customHeight="1">
      <c r="A43" s="6"/>
      <c r="F43" s="6"/>
      <c r="N43" s="326"/>
      <c r="O43" s="326"/>
      <c r="P43" s="326"/>
      <c r="Q43" s="326"/>
      <c r="AI43" s="6"/>
    </row>
    <row r="44" spans="1:34" ht="21"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ht="21" customHeight="1"/>
    <row r="46" spans="1:35" ht="21" customHeight="1">
      <c r="A46" s="5"/>
      <c r="B46" s="3"/>
      <c r="C46" s="3"/>
      <c r="D46" s="17" t="s">
        <v>559</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6"/>
    </row>
    <row r="47" spans="1:35" ht="21" customHeight="1">
      <c r="A47" s="6"/>
      <c r="F47" s="16" t="s">
        <v>560</v>
      </c>
      <c r="AI47" s="6"/>
    </row>
    <row r="48" spans="1:35" ht="21" customHeight="1">
      <c r="A48" s="6"/>
      <c r="F48" s="16" t="s">
        <v>561</v>
      </c>
      <c r="AI48" s="6"/>
    </row>
    <row r="49" spans="1:35" ht="21" customHeight="1">
      <c r="A49" s="6"/>
      <c r="F49" s="16" t="s">
        <v>562</v>
      </c>
      <c r="AI49" s="6"/>
    </row>
    <row r="50" spans="1:35" ht="21" customHeight="1">
      <c r="A50" s="6"/>
      <c r="D50" s="18" t="s">
        <v>563</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6"/>
    </row>
    <row r="51" spans="1:35" ht="21" customHeight="1">
      <c r="A51" s="6"/>
      <c r="D51" s="6"/>
      <c r="F51" s="16" t="s">
        <v>560</v>
      </c>
      <c r="AI51" s="6"/>
    </row>
    <row r="52" spans="1:35" ht="21" customHeight="1">
      <c r="A52" s="6"/>
      <c r="D52" s="6"/>
      <c r="F52" s="16" t="s">
        <v>564</v>
      </c>
      <c r="AI52" s="6"/>
    </row>
    <row r="53" spans="1:35" ht="21" customHeight="1">
      <c r="A53" s="6"/>
      <c r="D53" s="6"/>
      <c r="F53" s="16" t="s">
        <v>565</v>
      </c>
      <c r="AI53" s="6"/>
    </row>
    <row r="54" spans="1:35" ht="21" customHeight="1">
      <c r="A54" s="6"/>
      <c r="D54" s="6"/>
      <c r="F54" s="16" t="s">
        <v>566</v>
      </c>
      <c r="AI54" s="6"/>
    </row>
    <row r="55" spans="1:34" ht="2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ht="21" customHeight="1">
      <c r="A56" s="1" t="s">
        <v>579</v>
      </c>
    </row>
    <row r="57" spans="1:35" ht="21" customHeight="1">
      <c r="A57" s="5"/>
      <c r="B57" s="3"/>
      <c r="C57" s="3"/>
      <c r="D57" s="328" t="s">
        <v>580</v>
      </c>
      <c r="E57" s="328"/>
      <c r="F57" s="328"/>
      <c r="G57" s="328"/>
      <c r="H57" s="328"/>
      <c r="I57" s="328"/>
      <c r="J57" s="328"/>
      <c r="K57" s="328"/>
      <c r="L57" s="328"/>
      <c r="M57" s="328"/>
      <c r="N57" s="328"/>
      <c r="O57" s="328"/>
      <c r="P57" s="328"/>
      <c r="Q57" s="328"/>
      <c r="R57" s="328"/>
      <c r="S57" s="328"/>
      <c r="T57" s="328" t="s">
        <v>581</v>
      </c>
      <c r="U57" s="328"/>
      <c r="V57" s="328"/>
      <c r="W57" s="328"/>
      <c r="X57" s="328"/>
      <c r="Y57" s="328"/>
      <c r="Z57" s="328"/>
      <c r="AA57" s="328"/>
      <c r="AB57" s="328"/>
      <c r="AC57" s="328"/>
      <c r="AD57" s="328"/>
      <c r="AE57" s="328"/>
      <c r="AF57" s="328"/>
      <c r="AG57" s="328"/>
      <c r="AH57" s="328"/>
      <c r="AI57" s="6"/>
    </row>
    <row r="58" spans="1:35" ht="30" customHeight="1">
      <c r="A58" s="5"/>
      <c r="B58" s="3"/>
      <c r="C58" s="3"/>
      <c r="D58" s="19" t="s">
        <v>582</v>
      </c>
      <c r="E58" s="3"/>
      <c r="F58" s="3"/>
      <c r="G58" s="3"/>
      <c r="H58" s="4" t="s">
        <v>550</v>
      </c>
      <c r="I58" s="7" t="s">
        <v>583</v>
      </c>
      <c r="J58" s="3"/>
      <c r="K58" s="3"/>
      <c r="L58" s="3"/>
      <c r="M58" s="3"/>
      <c r="N58" s="7" t="s">
        <v>537</v>
      </c>
      <c r="O58" s="331" t="s">
        <v>584</v>
      </c>
      <c r="P58" s="331"/>
      <c r="Q58" s="331"/>
      <c r="R58" s="331"/>
      <c r="S58" s="331"/>
      <c r="T58" s="19" t="s">
        <v>585</v>
      </c>
      <c r="U58" s="3"/>
      <c r="V58" s="3"/>
      <c r="W58" s="7" t="s">
        <v>550</v>
      </c>
      <c r="X58" s="4" t="s">
        <v>586</v>
      </c>
      <c r="Y58" s="3"/>
      <c r="Z58" s="3"/>
      <c r="AA58" s="3"/>
      <c r="AB58" s="3"/>
      <c r="AC58" s="7" t="s">
        <v>537</v>
      </c>
      <c r="AD58" s="331" t="s">
        <v>587</v>
      </c>
      <c r="AE58" s="331"/>
      <c r="AF58" s="331"/>
      <c r="AG58" s="331"/>
      <c r="AH58" s="331"/>
      <c r="AI58" s="6"/>
    </row>
    <row r="59" spans="1:35" ht="21" customHeight="1">
      <c r="A59" s="328" t="s">
        <v>428</v>
      </c>
      <c r="B59" s="328"/>
      <c r="C59" s="328"/>
      <c r="D59" s="330" t="s">
        <v>521</v>
      </c>
      <c r="E59" s="330"/>
      <c r="F59" s="330"/>
      <c r="G59" s="330"/>
      <c r="H59" s="7" t="s">
        <v>550</v>
      </c>
      <c r="I59" s="332" t="s">
        <v>429</v>
      </c>
      <c r="J59" s="332"/>
      <c r="K59" s="332"/>
      <c r="L59" s="332"/>
      <c r="M59" s="332"/>
      <c r="N59" s="7" t="s">
        <v>537</v>
      </c>
      <c r="O59" s="332" t="s">
        <v>588</v>
      </c>
      <c r="P59" s="332"/>
      <c r="Q59" s="332"/>
      <c r="R59" s="332"/>
      <c r="S59" s="332"/>
      <c r="T59" s="330" t="s">
        <v>574</v>
      </c>
      <c r="U59" s="330"/>
      <c r="V59" s="330"/>
      <c r="W59" s="7" t="s">
        <v>550</v>
      </c>
      <c r="X59" s="332" t="s">
        <v>431</v>
      </c>
      <c r="Y59" s="332"/>
      <c r="Z59" s="332"/>
      <c r="AA59" s="332"/>
      <c r="AB59" s="332"/>
      <c r="AC59" s="7" t="s">
        <v>537</v>
      </c>
      <c r="AD59" s="332" t="s">
        <v>589</v>
      </c>
      <c r="AE59" s="332"/>
      <c r="AF59" s="332"/>
      <c r="AG59" s="332"/>
      <c r="AH59" s="332"/>
      <c r="AI59" s="6"/>
    </row>
    <row r="60" spans="1:35" ht="21" customHeight="1">
      <c r="A60" s="327" t="s">
        <v>433</v>
      </c>
      <c r="B60" s="327"/>
      <c r="C60" s="327"/>
      <c r="D60" s="333" t="s">
        <v>575</v>
      </c>
      <c r="E60" s="333"/>
      <c r="F60" s="333"/>
      <c r="G60" s="333"/>
      <c r="H60" s="2" t="s">
        <v>550</v>
      </c>
      <c r="I60" s="319" t="s">
        <v>434</v>
      </c>
      <c r="J60" s="319"/>
      <c r="K60" s="319"/>
      <c r="L60" s="319"/>
      <c r="M60" s="319"/>
      <c r="N60" s="2" t="s">
        <v>537</v>
      </c>
      <c r="O60" s="319" t="s">
        <v>590</v>
      </c>
      <c r="P60" s="319"/>
      <c r="Q60" s="319"/>
      <c r="R60" s="319"/>
      <c r="S60" s="319"/>
      <c r="T60" s="333" t="s">
        <v>576</v>
      </c>
      <c r="U60" s="333"/>
      <c r="V60" s="333"/>
      <c r="W60" s="2" t="s">
        <v>550</v>
      </c>
      <c r="X60" s="319" t="s">
        <v>436</v>
      </c>
      <c r="Y60" s="319"/>
      <c r="Z60" s="319"/>
      <c r="AA60" s="319"/>
      <c r="AB60" s="319"/>
      <c r="AC60" s="2" t="s">
        <v>537</v>
      </c>
      <c r="AD60" s="319" t="s">
        <v>591</v>
      </c>
      <c r="AE60" s="319"/>
      <c r="AF60" s="319"/>
      <c r="AG60" s="319"/>
      <c r="AH60" s="319"/>
      <c r="AI60" s="6"/>
    </row>
    <row r="61" spans="1:35" ht="21" customHeight="1">
      <c r="A61" s="327" t="s">
        <v>438</v>
      </c>
      <c r="B61" s="327"/>
      <c r="C61" s="327"/>
      <c r="D61" s="333" t="s">
        <v>577</v>
      </c>
      <c r="E61" s="333"/>
      <c r="F61" s="333"/>
      <c r="G61" s="333"/>
      <c r="H61" s="2" t="s">
        <v>550</v>
      </c>
      <c r="I61" s="319" t="s">
        <v>439</v>
      </c>
      <c r="J61" s="319"/>
      <c r="K61" s="319"/>
      <c r="L61" s="319"/>
      <c r="M61" s="319"/>
      <c r="N61" s="2" t="s">
        <v>537</v>
      </c>
      <c r="O61" s="319" t="s">
        <v>592</v>
      </c>
      <c r="P61" s="319"/>
      <c r="Q61" s="319"/>
      <c r="R61" s="319"/>
      <c r="S61" s="319"/>
      <c r="T61" s="333" t="s">
        <v>578</v>
      </c>
      <c r="U61" s="333"/>
      <c r="V61" s="333"/>
      <c r="W61" s="2" t="s">
        <v>550</v>
      </c>
      <c r="X61" s="319" t="s">
        <v>441</v>
      </c>
      <c r="Y61" s="319"/>
      <c r="Z61" s="319"/>
      <c r="AA61" s="319"/>
      <c r="AB61" s="319"/>
      <c r="AC61" s="2" t="s">
        <v>537</v>
      </c>
      <c r="AD61" s="319" t="s">
        <v>593</v>
      </c>
      <c r="AE61" s="319"/>
      <c r="AF61" s="319"/>
      <c r="AG61" s="319"/>
      <c r="AH61" s="319"/>
      <c r="AI61" s="6"/>
    </row>
    <row r="62" spans="1:35" ht="21" customHeight="1">
      <c r="A62" s="5"/>
      <c r="B62" s="3"/>
      <c r="C62" s="3"/>
      <c r="D62" s="3"/>
      <c r="E62" s="3"/>
      <c r="F62" s="3"/>
      <c r="G62" s="4" t="s">
        <v>594</v>
      </c>
      <c r="H62" s="3"/>
      <c r="I62" s="3"/>
      <c r="J62" s="3"/>
      <c r="K62" s="3"/>
      <c r="L62" s="3"/>
      <c r="M62" s="3"/>
      <c r="N62" s="3"/>
      <c r="O62" s="4" t="s">
        <v>42</v>
      </c>
      <c r="P62" s="3"/>
      <c r="Q62" s="3"/>
      <c r="R62" s="3"/>
      <c r="S62" s="3"/>
      <c r="T62" s="3"/>
      <c r="U62" s="3"/>
      <c r="V62" s="3"/>
      <c r="W62" s="3"/>
      <c r="X62" s="3"/>
      <c r="Y62" s="3"/>
      <c r="Z62" s="3"/>
      <c r="AA62" s="3"/>
      <c r="AB62" s="3"/>
      <c r="AC62" s="3"/>
      <c r="AD62" s="332" t="s">
        <v>412</v>
      </c>
      <c r="AE62" s="332"/>
      <c r="AF62" s="332"/>
      <c r="AG62" s="332"/>
      <c r="AH62" s="332"/>
      <c r="AI62" s="6"/>
    </row>
    <row r="63" spans="1:34" ht="21"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ht="21" customHeight="1"/>
    <row r="65" ht="21" customHeight="1">
      <c r="A65" s="1" t="s">
        <v>595</v>
      </c>
    </row>
    <row r="66" spans="1:35" ht="21" customHeight="1">
      <c r="A66" s="5"/>
      <c r="B66" s="3"/>
      <c r="C66" s="3"/>
      <c r="D66" s="328" t="s">
        <v>580</v>
      </c>
      <c r="E66" s="328"/>
      <c r="F66" s="328"/>
      <c r="G66" s="328"/>
      <c r="H66" s="328"/>
      <c r="I66" s="328"/>
      <c r="J66" s="328"/>
      <c r="K66" s="328"/>
      <c r="L66" s="328"/>
      <c r="M66" s="328"/>
      <c r="N66" s="328"/>
      <c r="O66" s="328"/>
      <c r="P66" s="328"/>
      <c r="Q66" s="328"/>
      <c r="R66" s="328"/>
      <c r="S66" s="328"/>
      <c r="T66" s="328" t="s">
        <v>581</v>
      </c>
      <c r="U66" s="328"/>
      <c r="V66" s="328"/>
      <c r="W66" s="328"/>
      <c r="X66" s="328"/>
      <c r="Y66" s="328"/>
      <c r="Z66" s="328"/>
      <c r="AA66" s="328"/>
      <c r="AB66" s="328"/>
      <c r="AC66" s="328"/>
      <c r="AD66" s="328"/>
      <c r="AE66" s="328"/>
      <c r="AF66" s="328"/>
      <c r="AG66" s="328"/>
      <c r="AH66" s="328"/>
      <c r="AI66" s="6"/>
    </row>
    <row r="67" spans="1:35" ht="30" customHeight="1">
      <c r="A67" s="5"/>
      <c r="B67" s="3"/>
      <c r="C67" s="3"/>
      <c r="D67" s="19" t="s">
        <v>582</v>
      </c>
      <c r="E67" s="3"/>
      <c r="F67" s="3"/>
      <c r="G67" s="3"/>
      <c r="H67" s="4" t="s">
        <v>550</v>
      </c>
      <c r="I67" s="7" t="s">
        <v>583</v>
      </c>
      <c r="J67" s="3"/>
      <c r="K67" s="3"/>
      <c r="L67" s="3"/>
      <c r="M67" s="3"/>
      <c r="N67" s="7" t="s">
        <v>537</v>
      </c>
      <c r="O67" s="331" t="s">
        <v>584</v>
      </c>
      <c r="P67" s="331"/>
      <c r="Q67" s="331"/>
      <c r="R67" s="331"/>
      <c r="S67" s="331"/>
      <c r="T67" s="19" t="s">
        <v>585</v>
      </c>
      <c r="U67" s="3"/>
      <c r="V67" s="3"/>
      <c r="W67" s="7" t="s">
        <v>550</v>
      </c>
      <c r="X67" s="4" t="s">
        <v>586</v>
      </c>
      <c r="Y67" s="3"/>
      <c r="Z67" s="3"/>
      <c r="AA67" s="3"/>
      <c r="AB67" s="3"/>
      <c r="AC67" s="7" t="s">
        <v>537</v>
      </c>
      <c r="AD67" s="331" t="s">
        <v>587</v>
      </c>
      <c r="AE67" s="331"/>
      <c r="AF67" s="331"/>
      <c r="AG67" s="331"/>
      <c r="AH67" s="331"/>
      <c r="AI67" s="6"/>
    </row>
    <row r="68" spans="1:35" ht="21" customHeight="1">
      <c r="A68" s="328" t="s">
        <v>596</v>
      </c>
      <c r="B68" s="328"/>
      <c r="C68" s="328"/>
      <c r="D68" s="330"/>
      <c r="E68" s="330"/>
      <c r="F68" s="330"/>
      <c r="G68" s="330"/>
      <c r="H68" s="7" t="s">
        <v>550</v>
      </c>
      <c r="I68" s="332"/>
      <c r="J68" s="332"/>
      <c r="K68" s="332"/>
      <c r="L68" s="332"/>
      <c r="M68" s="332"/>
      <c r="N68" s="7" t="s">
        <v>537</v>
      </c>
      <c r="O68" s="332"/>
      <c r="P68" s="332"/>
      <c r="Q68" s="332"/>
      <c r="R68" s="332"/>
      <c r="S68" s="332"/>
      <c r="T68" s="330"/>
      <c r="U68" s="330"/>
      <c r="V68" s="330"/>
      <c r="W68" s="7" t="s">
        <v>550</v>
      </c>
      <c r="X68" s="332"/>
      <c r="Y68" s="332"/>
      <c r="Z68" s="332"/>
      <c r="AA68" s="332"/>
      <c r="AB68" s="332"/>
      <c r="AC68" s="7" t="s">
        <v>537</v>
      </c>
      <c r="AD68" s="332"/>
      <c r="AE68" s="332"/>
      <c r="AF68" s="332"/>
      <c r="AG68" s="332"/>
      <c r="AH68" s="332"/>
      <c r="AI68" s="6"/>
    </row>
    <row r="69" spans="1:35" ht="21" customHeight="1">
      <c r="A69" s="327" t="s">
        <v>596</v>
      </c>
      <c r="B69" s="327"/>
      <c r="C69" s="327"/>
      <c r="D69" s="333"/>
      <c r="E69" s="333"/>
      <c r="F69" s="333"/>
      <c r="G69" s="333"/>
      <c r="H69" s="2" t="s">
        <v>550</v>
      </c>
      <c r="I69" s="319"/>
      <c r="J69" s="319"/>
      <c r="K69" s="319"/>
      <c r="L69" s="319"/>
      <c r="M69" s="319"/>
      <c r="N69" s="2" t="s">
        <v>537</v>
      </c>
      <c r="O69" s="319"/>
      <c r="P69" s="319"/>
      <c r="Q69" s="319"/>
      <c r="R69" s="319"/>
      <c r="S69" s="319"/>
      <c r="T69" s="333"/>
      <c r="U69" s="333"/>
      <c r="V69" s="333"/>
      <c r="W69" s="2" t="s">
        <v>550</v>
      </c>
      <c r="X69" s="319"/>
      <c r="Y69" s="319"/>
      <c r="Z69" s="319"/>
      <c r="AA69" s="319"/>
      <c r="AB69" s="319"/>
      <c r="AC69" s="2" t="s">
        <v>537</v>
      </c>
      <c r="AD69" s="319"/>
      <c r="AE69" s="319"/>
      <c r="AF69" s="319"/>
      <c r="AG69" s="319"/>
      <c r="AH69" s="319"/>
      <c r="AI69" s="6"/>
    </row>
    <row r="70" spans="1:35" ht="21" customHeight="1">
      <c r="A70" s="327" t="s">
        <v>596</v>
      </c>
      <c r="B70" s="327"/>
      <c r="C70" s="327"/>
      <c r="D70" s="333"/>
      <c r="E70" s="333"/>
      <c r="F70" s="333"/>
      <c r="G70" s="333"/>
      <c r="H70" s="2" t="s">
        <v>550</v>
      </c>
      <c r="I70" s="319"/>
      <c r="J70" s="319"/>
      <c r="K70" s="319"/>
      <c r="L70" s="319"/>
      <c r="M70" s="319"/>
      <c r="N70" s="2" t="s">
        <v>537</v>
      </c>
      <c r="O70" s="319"/>
      <c r="P70" s="319"/>
      <c r="Q70" s="319"/>
      <c r="R70" s="319"/>
      <c r="S70" s="319"/>
      <c r="T70" s="333"/>
      <c r="U70" s="333"/>
      <c r="V70" s="333"/>
      <c r="W70" s="2" t="s">
        <v>550</v>
      </c>
      <c r="X70" s="319"/>
      <c r="Y70" s="319"/>
      <c r="Z70" s="319"/>
      <c r="AA70" s="319"/>
      <c r="AB70" s="319"/>
      <c r="AC70" s="2" t="s">
        <v>537</v>
      </c>
      <c r="AD70" s="319"/>
      <c r="AE70" s="319"/>
      <c r="AF70" s="319"/>
      <c r="AG70" s="319"/>
      <c r="AH70" s="319"/>
      <c r="AI70" s="6"/>
    </row>
    <row r="71" spans="1:35" ht="21" customHeight="1">
      <c r="A71" s="327" t="s">
        <v>596</v>
      </c>
      <c r="B71" s="327"/>
      <c r="C71" s="327"/>
      <c r="D71" s="333"/>
      <c r="E71" s="333"/>
      <c r="F71" s="333"/>
      <c r="G71" s="333"/>
      <c r="H71" s="2" t="s">
        <v>550</v>
      </c>
      <c r="I71" s="319"/>
      <c r="J71" s="319"/>
      <c r="K71" s="319"/>
      <c r="L71" s="319"/>
      <c r="M71" s="319"/>
      <c r="N71" s="2" t="s">
        <v>537</v>
      </c>
      <c r="O71" s="319"/>
      <c r="P71" s="319"/>
      <c r="Q71" s="319"/>
      <c r="R71" s="319"/>
      <c r="S71" s="319"/>
      <c r="T71" s="333"/>
      <c r="U71" s="333"/>
      <c r="V71" s="333"/>
      <c r="W71" s="2" t="s">
        <v>550</v>
      </c>
      <c r="X71" s="319"/>
      <c r="Y71" s="319"/>
      <c r="Z71" s="319"/>
      <c r="AA71" s="319"/>
      <c r="AB71" s="319"/>
      <c r="AC71" s="2" t="s">
        <v>537</v>
      </c>
      <c r="AD71" s="319"/>
      <c r="AE71" s="319"/>
      <c r="AF71" s="319"/>
      <c r="AG71" s="319"/>
      <c r="AH71" s="319"/>
      <c r="AI71" s="6"/>
    </row>
    <row r="72" spans="1:35" ht="21" customHeight="1">
      <c r="A72" s="327" t="s">
        <v>596</v>
      </c>
      <c r="B72" s="327"/>
      <c r="C72" s="327"/>
      <c r="D72" s="333"/>
      <c r="E72" s="333"/>
      <c r="F72" s="333"/>
      <c r="G72" s="333"/>
      <c r="H72" s="2" t="s">
        <v>550</v>
      </c>
      <c r="I72" s="319"/>
      <c r="J72" s="319"/>
      <c r="K72" s="319"/>
      <c r="L72" s="319"/>
      <c r="M72" s="319"/>
      <c r="N72" s="2" t="s">
        <v>537</v>
      </c>
      <c r="O72" s="319"/>
      <c r="P72" s="319"/>
      <c r="Q72" s="319"/>
      <c r="R72" s="319"/>
      <c r="S72" s="319"/>
      <c r="T72" s="333"/>
      <c r="U72" s="333"/>
      <c r="V72" s="333"/>
      <c r="W72" s="2" t="s">
        <v>550</v>
      </c>
      <c r="X72" s="319"/>
      <c r="Y72" s="319"/>
      <c r="Z72" s="319"/>
      <c r="AA72" s="319"/>
      <c r="AB72" s="319"/>
      <c r="AC72" s="2" t="s">
        <v>537</v>
      </c>
      <c r="AD72" s="319"/>
      <c r="AE72" s="319"/>
      <c r="AF72" s="319"/>
      <c r="AG72" s="319"/>
      <c r="AH72" s="319"/>
      <c r="AI72" s="6"/>
    </row>
    <row r="73" spans="1:35" ht="21" customHeight="1">
      <c r="A73" s="327" t="s">
        <v>596</v>
      </c>
      <c r="B73" s="327"/>
      <c r="C73" s="327"/>
      <c r="D73" s="333"/>
      <c r="E73" s="333"/>
      <c r="F73" s="333"/>
      <c r="G73" s="333"/>
      <c r="H73" s="2" t="s">
        <v>550</v>
      </c>
      <c r="I73" s="319"/>
      <c r="J73" s="319"/>
      <c r="K73" s="319"/>
      <c r="L73" s="319"/>
      <c r="M73" s="319"/>
      <c r="N73" s="2" t="s">
        <v>537</v>
      </c>
      <c r="O73" s="319"/>
      <c r="P73" s="319"/>
      <c r="Q73" s="319"/>
      <c r="R73" s="319"/>
      <c r="S73" s="319"/>
      <c r="T73" s="333"/>
      <c r="U73" s="333"/>
      <c r="V73" s="333"/>
      <c r="W73" s="2" t="s">
        <v>550</v>
      </c>
      <c r="X73" s="319"/>
      <c r="Y73" s="319"/>
      <c r="Z73" s="319"/>
      <c r="AA73" s="319"/>
      <c r="AB73" s="319"/>
      <c r="AC73" s="2" t="s">
        <v>537</v>
      </c>
      <c r="AD73" s="319"/>
      <c r="AE73" s="319"/>
      <c r="AF73" s="319"/>
      <c r="AG73" s="319"/>
      <c r="AH73" s="319"/>
      <c r="AI73" s="6"/>
    </row>
    <row r="74" spans="1:35" ht="21" customHeight="1">
      <c r="A74" s="5"/>
      <c r="B74" s="3"/>
      <c r="C74" s="3"/>
      <c r="D74" s="3"/>
      <c r="E74" s="3"/>
      <c r="F74" s="3"/>
      <c r="G74" s="4" t="s">
        <v>594</v>
      </c>
      <c r="H74" s="3"/>
      <c r="I74" s="3"/>
      <c r="J74" s="3"/>
      <c r="K74" s="3"/>
      <c r="L74" s="3"/>
      <c r="M74" s="3"/>
      <c r="N74" s="3"/>
      <c r="O74" s="4" t="s">
        <v>42</v>
      </c>
      <c r="P74" s="3"/>
      <c r="Q74" s="3"/>
      <c r="R74" s="3"/>
      <c r="S74" s="3"/>
      <c r="T74" s="3"/>
      <c r="U74" s="3"/>
      <c r="V74" s="3"/>
      <c r="W74" s="3"/>
      <c r="X74" s="3"/>
      <c r="Y74" s="3"/>
      <c r="Z74" s="3"/>
      <c r="AA74" s="3"/>
      <c r="AB74" s="3"/>
      <c r="AC74" s="3"/>
      <c r="AD74" s="332"/>
      <c r="AE74" s="332"/>
      <c r="AF74" s="332"/>
      <c r="AG74" s="332"/>
      <c r="AH74" s="332"/>
      <c r="AI74" s="6"/>
    </row>
    <row r="75" spans="1:34" ht="21"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ht="21" customHeight="1"/>
    <row r="77" ht="21" customHeight="1"/>
    <row r="78" ht="21" customHeight="1"/>
    <row r="79" ht="21" customHeight="1"/>
    <row r="80" ht="21" customHeight="1"/>
  </sheetData>
  <sheetProtection/>
  <mergeCells count="171">
    <mergeCell ref="AD74:AH74"/>
    <mergeCell ref="AD72:AH72"/>
    <mergeCell ref="A73:C73"/>
    <mergeCell ref="D73:G73"/>
    <mergeCell ref="I73:M73"/>
    <mergeCell ref="O73:S73"/>
    <mergeCell ref="T73:V73"/>
    <mergeCell ref="X73:AB73"/>
    <mergeCell ref="AD73:AH73"/>
    <mergeCell ref="A72:C72"/>
    <mergeCell ref="D72:G72"/>
    <mergeCell ref="I72:M72"/>
    <mergeCell ref="O72:S72"/>
    <mergeCell ref="T72:V72"/>
    <mergeCell ref="X72:AB72"/>
    <mergeCell ref="AD70:AH70"/>
    <mergeCell ref="AD71:AH71"/>
    <mergeCell ref="A71:C71"/>
    <mergeCell ref="D71:G71"/>
    <mergeCell ref="I71:M71"/>
    <mergeCell ref="O71:S71"/>
    <mergeCell ref="T71:V71"/>
    <mergeCell ref="X71:AB71"/>
    <mergeCell ref="A70:C70"/>
    <mergeCell ref="D70:G70"/>
    <mergeCell ref="I70:M70"/>
    <mergeCell ref="O70:S70"/>
    <mergeCell ref="T70:V70"/>
    <mergeCell ref="X70:AB70"/>
    <mergeCell ref="AD68:AH68"/>
    <mergeCell ref="A69:C69"/>
    <mergeCell ref="D69:G69"/>
    <mergeCell ref="I69:M69"/>
    <mergeCell ref="O69:S69"/>
    <mergeCell ref="T69:V69"/>
    <mergeCell ref="X69:AB69"/>
    <mergeCell ref="AD69:AH69"/>
    <mergeCell ref="A68:C68"/>
    <mergeCell ref="D68:G68"/>
    <mergeCell ref="I68:M68"/>
    <mergeCell ref="O68:S68"/>
    <mergeCell ref="T68:V68"/>
    <mergeCell ref="X68:AB68"/>
    <mergeCell ref="AD61:AH61"/>
    <mergeCell ref="AD62:AH62"/>
    <mergeCell ref="D66:S66"/>
    <mergeCell ref="T66:AH66"/>
    <mergeCell ref="O67:S67"/>
    <mergeCell ref="AD67:AH67"/>
    <mergeCell ref="A61:C61"/>
    <mergeCell ref="D61:G61"/>
    <mergeCell ref="I61:M61"/>
    <mergeCell ref="O61:S61"/>
    <mergeCell ref="T61:V61"/>
    <mergeCell ref="X61:AB61"/>
    <mergeCell ref="AD59:AH59"/>
    <mergeCell ref="A60:C60"/>
    <mergeCell ref="D60:G60"/>
    <mergeCell ref="I60:M60"/>
    <mergeCell ref="O60:S60"/>
    <mergeCell ref="T60:V60"/>
    <mergeCell ref="X60:AB60"/>
    <mergeCell ref="AD60:AH60"/>
    <mergeCell ref="D57:S57"/>
    <mergeCell ref="T57:AH57"/>
    <mergeCell ref="O58:S58"/>
    <mergeCell ref="AD58:AH58"/>
    <mergeCell ref="A59:C59"/>
    <mergeCell ref="D59:G59"/>
    <mergeCell ref="I59:M59"/>
    <mergeCell ref="O59:S59"/>
    <mergeCell ref="T59:V59"/>
    <mergeCell ref="X59:AB59"/>
    <mergeCell ref="A13:C13"/>
    <mergeCell ref="D13:L13"/>
    <mergeCell ref="M13:Q13"/>
    <mergeCell ref="R13:W13"/>
    <mergeCell ref="X13:AB13"/>
    <mergeCell ref="AC13:AH13"/>
    <mergeCell ref="M11:Q11"/>
    <mergeCell ref="R11:W11"/>
    <mergeCell ref="X11:AB11"/>
    <mergeCell ref="AC11:AH11"/>
    <mergeCell ref="A12:C12"/>
    <mergeCell ref="D12:L12"/>
    <mergeCell ref="M12:Q12"/>
    <mergeCell ref="R12:W12"/>
    <mergeCell ref="X12:AB12"/>
    <mergeCell ref="AC12:AH12"/>
    <mergeCell ref="Z41:AA42"/>
    <mergeCell ref="AB41:AE42"/>
    <mergeCell ref="AF41:AG42"/>
    <mergeCell ref="N42:Q43"/>
    <mergeCell ref="M7:W8"/>
    <mergeCell ref="X7:AH8"/>
    <mergeCell ref="M9:Q10"/>
    <mergeCell ref="R9:W10"/>
    <mergeCell ref="X9:AB10"/>
    <mergeCell ref="AC9:AH10"/>
    <mergeCell ref="N40:Q41"/>
    <mergeCell ref="I41:M42"/>
    <mergeCell ref="R41:S42"/>
    <mergeCell ref="T41:U42"/>
    <mergeCell ref="V41:W42"/>
    <mergeCell ref="X41:Y42"/>
    <mergeCell ref="V37:W38"/>
    <mergeCell ref="X37:Y38"/>
    <mergeCell ref="Z37:AA38"/>
    <mergeCell ref="AB37:AE38"/>
    <mergeCell ref="AF37:AG38"/>
    <mergeCell ref="A38:E39"/>
    <mergeCell ref="N38:Q39"/>
    <mergeCell ref="I34:N35"/>
    <mergeCell ref="A36:E37"/>
    <mergeCell ref="N36:Q37"/>
    <mergeCell ref="I37:M38"/>
    <mergeCell ref="R37:S38"/>
    <mergeCell ref="T37:U38"/>
    <mergeCell ref="H31:M31"/>
    <mergeCell ref="O31:P31"/>
    <mergeCell ref="R31:W31"/>
    <mergeCell ref="Y31:Z31"/>
    <mergeCell ref="AB31:AG31"/>
    <mergeCell ref="I32:N33"/>
    <mergeCell ref="P33:Q34"/>
    <mergeCell ref="S33:T34"/>
    <mergeCell ref="V33:W34"/>
    <mergeCell ref="Y33:Z34"/>
    <mergeCell ref="A28:C28"/>
    <mergeCell ref="I28:AD28"/>
    <mergeCell ref="A29:C29"/>
    <mergeCell ref="D29:E29"/>
    <mergeCell ref="I29:AD29"/>
    <mergeCell ref="A30:C30"/>
    <mergeCell ref="D25:E25"/>
    <mergeCell ref="I25:AD25"/>
    <mergeCell ref="A26:C26"/>
    <mergeCell ref="A27:C27"/>
    <mergeCell ref="H27:M27"/>
    <mergeCell ref="O27:P27"/>
    <mergeCell ref="R27:W27"/>
    <mergeCell ref="Y27:Z27"/>
    <mergeCell ref="AB27:AG27"/>
    <mergeCell ref="H23:M23"/>
    <mergeCell ref="O23:P23"/>
    <mergeCell ref="R23:W23"/>
    <mergeCell ref="Y23:Z23"/>
    <mergeCell ref="AB23:AG23"/>
    <mergeCell ref="I24:AD24"/>
    <mergeCell ref="A20:C20"/>
    <mergeCell ref="I20:AD20"/>
    <mergeCell ref="A21:C21"/>
    <mergeCell ref="D21:E21"/>
    <mergeCell ref="I21:AD21"/>
    <mergeCell ref="A22:C22"/>
    <mergeCell ref="A19:C19"/>
    <mergeCell ref="H19:M19"/>
    <mergeCell ref="O19:P19"/>
    <mergeCell ref="R19:W19"/>
    <mergeCell ref="Y19:Z19"/>
    <mergeCell ref="AB19:AG19"/>
    <mergeCell ref="A4:AG4"/>
    <mergeCell ref="I16:AD16"/>
    <mergeCell ref="A17:C17"/>
    <mergeCell ref="D17:E17"/>
    <mergeCell ref="I17:AD17"/>
    <mergeCell ref="A18:C18"/>
    <mergeCell ref="A8:C9"/>
    <mergeCell ref="D8:L9"/>
    <mergeCell ref="A11:C11"/>
    <mergeCell ref="D11:L11"/>
  </mergeCells>
  <printOptions/>
  <pageMargins left="0.7916666666666666" right="0" top="0.3888888888888889" bottom="0.3888888888888889" header="0" footer="0"/>
  <pageSetup horizontalDpi="600" verticalDpi="600" orientation="portrait" paperSize="9" scale="98" r:id="rId1"/>
  <rowBreaks count="1" manualBreakCount="1">
    <brk id="44" max="32" man="1"/>
  </rowBreaks>
</worksheet>
</file>

<file path=xl/worksheets/sheet6.xml><?xml version="1.0" encoding="utf-8"?>
<worksheet xmlns="http://schemas.openxmlformats.org/spreadsheetml/2006/main" xmlns:r="http://schemas.openxmlformats.org/officeDocument/2006/relationships">
  <dimension ref="A3:AD42"/>
  <sheetViews>
    <sheetView zoomScalePageLayoutView="0" workbookViewId="0" topLeftCell="A1">
      <selection activeCell="A1" sqref="A1"/>
    </sheetView>
  </sheetViews>
  <sheetFormatPr defaultColWidth="9.140625" defaultRowHeight="12.75"/>
  <cols>
    <col min="1" max="101" width="3.28125" style="0" customWidth="1"/>
  </cols>
  <sheetData>
    <row r="1" ht="20.25" customHeight="1"/>
    <row r="2" ht="20.25" customHeight="1"/>
    <row r="3" ht="20.25" customHeight="1">
      <c r="A3" s="1" t="s">
        <v>24</v>
      </c>
    </row>
    <row r="4" ht="20.25" customHeight="1">
      <c r="B4" s="1" t="s">
        <v>25</v>
      </c>
    </row>
    <row r="5" spans="1:29" ht="20.25" customHeight="1">
      <c r="A5" s="334" t="s">
        <v>26</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row>
    <row r="6" ht="20.25" customHeight="1"/>
    <row r="7" ht="20.25" customHeight="1">
      <c r="B7" s="2" t="s">
        <v>27</v>
      </c>
    </row>
    <row r="8" spans="1:30" ht="20.25" customHeight="1">
      <c r="A8" s="9" t="s">
        <v>28</v>
      </c>
      <c r="B8" s="3"/>
      <c r="C8" s="3"/>
      <c r="D8" s="3"/>
      <c r="E8" s="335" t="s">
        <v>29</v>
      </c>
      <c r="F8" s="335"/>
      <c r="G8" s="335"/>
      <c r="H8" s="336" t="s">
        <v>30</v>
      </c>
      <c r="I8" s="336"/>
      <c r="J8" s="9" t="s">
        <v>31</v>
      </c>
      <c r="K8" s="3"/>
      <c r="L8" s="3"/>
      <c r="M8" s="3"/>
      <c r="N8" s="335" t="s">
        <v>10</v>
      </c>
      <c r="O8" s="335"/>
      <c r="P8" s="335"/>
      <c r="Q8" s="3"/>
      <c r="R8" s="3"/>
      <c r="S8" s="3"/>
      <c r="T8" s="9" t="s">
        <v>32</v>
      </c>
      <c r="U8" s="3"/>
      <c r="V8" s="3"/>
      <c r="W8" s="3"/>
      <c r="X8" s="335" t="s">
        <v>33</v>
      </c>
      <c r="Y8" s="335"/>
      <c r="Z8" s="335"/>
      <c r="AA8" s="335"/>
      <c r="AB8" s="336" t="s">
        <v>34</v>
      </c>
      <c r="AC8" s="336"/>
      <c r="AD8" s="6"/>
    </row>
    <row r="9" spans="1:29"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row>
    <row r="10" ht="20.25" customHeight="1">
      <c r="B10" s="1" t="s">
        <v>35</v>
      </c>
    </row>
    <row r="11" spans="1:29" ht="20.25" customHeight="1">
      <c r="A11" s="337" t="s">
        <v>36</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row>
    <row r="12" ht="13.5" customHeight="1"/>
    <row r="13" spans="1:30" ht="13.5" customHeight="1">
      <c r="A13" s="5"/>
      <c r="B13" s="5"/>
      <c r="C13" s="3"/>
      <c r="D13" s="3"/>
      <c r="E13" s="3"/>
      <c r="F13" s="7" t="s">
        <v>39</v>
      </c>
      <c r="G13" s="3"/>
      <c r="H13" s="3"/>
      <c r="I13" s="3"/>
      <c r="J13" s="338" t="s">
        <v>40</v>
      </c>
      <c r="K13" s="338"/>
      <c r="L13" s="338"/>
      <c r="M13" s="338"/>
      <c r="N13" s="338"/>
      <c r="O13" s="338" t="s">
        <v>41</v>
      </c>
      <c r="P13" s="338"/>
      <c r="Q13" s="338"/>
      <c r="R13" s="338"/>
      <c r="S13" s="338"/>
      <c r="T13" s="338" t="s">
        <v>42</v>
      </c>
      <c r="U13" s="338"/>
      <c r="V13" s="338"/>
      <c r="W13" s="338"/>
      <c r="X13" s="338"/>
      <c r="Y13" s="338" t="s">
        <v>43</v>
      </c>
      <c r="Z13" s="338"/>
      <c r="AA13" s="338"/>
      <c r="AB13" s="338"/>
      <c r="AC13" s="338"/>
      <c r="AD13" s="6"/>
    </row>
    <row r="14" spans="1:30" ht="13.5" customHeight="1">
      <c r="A14" s="6"/>
      <c r="B14" s="11" t="s">
        <v>44</v>
      </c>
      <c r="J14" s="338"/>
      <c r="K14" s="338"/>
      <c r="L14" s="338"/>
      <c r="M14" s="338"/>
      <c r="N14" s="338"/>
      <c r="O14" s="338"/>
      <c r="P14" s="338"/>
      <c r="Q14" s="338"/>
      <c r="R14" s="338"/>
      <c r="S14" s="338"/>
      <c r="T14" s="338"/>
      <c r="U14" s="338"/>
      <c r="V14" s="338"/>
      <c r="W14" s="338"/>
      <c r="X14" s="338"/>
      <c r="Y14" s="338"/>
      <c r="Z14" s="338"/>
      <c r="AA14" s="338"/>
      <c r="AB14" s="338"/>
      <c r="AC14" s="338"/>
      <c r="AD14" s="6"/>
    </row>
    <row r="15" spans="1:30" ht="20.25" customHeight="1">
      <c r="A15" s="10" t="s">
        <v>37</v>
      </c>
      <c r="B15" s="9" t="s">
        <v>45</v>
      </c>
      <c r="C15" s="3"/>
      <c r="D15" s="3"/>
      <c r="E15" s="3"/>
      <c r="F15" s="3"/>
      <c r="G15" s="3"/>
      <c r="H15" s="3"/>
      <c r="I15" s="3"/>
      <c r="J15" s="339" t="s">
        <v>46</v>
      </c>
      <c r="K15" s="339"/>
      <c r="L15" s="339"/>
      <c r="M15" s="339"/>
      <c r="N15" s="339"/>
      <c r="O15" s="339"/>
      <c r="P15" s="339"/>
      <c r="Q15" s="339"/>
      <c r="R15" s="339"/>
      <c r="S15" s="339"/>
      <c r="T15" s="340"/>
      <c r="U15" s="340"/>
      <c r="V15" s="340"/>
      <c r="W15" s="340"/>
      <c r="X15" s="340"/>
      <c r="Y15" s="341"/>
      <c r="Z15" s="341"/>
      <c r="AA15" s="341"/>
      <c r="AB15" s="341"/>
      <c r="AC15" s="341"/>
      <c r="AD15" s="6"/>
    </row>
    <row r="16" spans="1:30" ht="20.25" customHeight="1">
      <c r="A16" s="6"/>
      <c r="B16" s="9" t="s">
        <v>47</v>
      </c>
      <c r="C16" s="3"/>
      <c r="D16" s="3"/>
      <c r="E16" s="3"/>
      <c r="F16" s="3"/>
      <c r="G16" s="3"/>
      <c r="H16" s="3"/>
      <c r="I16" s="3"/>
      <c r="J16" s="339" t="s">
        <v>48</v>
      </c>
      <c r="K16" s="339"/>
      <c r="L16" s="339"/>
      <c r="M16" s="339"/>
      <c r="N16" s="339"/>
      <c r="O16" s="339"/>
      <c r="P16" s="339"/>
      <c r="Q16" s="339"/>
      <c r="R16" s="339"/>
      <c r="S16" s="339"/>
      <c r="T16" s="339" t="s">
        <v>48</v>
      </c>
      <c r="U16" s="339"/>
      <c r="V16" s="339"/>
      <c r="W16" s="339"/>
      <c r="X16" s="339"/>
      <c r="Y16" s="341"/>
      <c r="Z16" s="341"/>
      <c r="AA16" s="341"/>
      <c r="AB16" s="341"/>
      <c r="AC16" s="341"/>
      <c r="AD16" s="6"/>
    </row>
    <row r="17" spans="1:30" ht="20.25" customHeight="1">
      <c r="A17" s="6"/>
      <c r="B17" s="9" t="s">
        <v>49</v>
      </c>
      <c r="C17" s="3"/>
      <c r="D17" s="3"/>
      <c r="E17" s="3"/>
      <c r="F17" s="3"/>
      <c r="G17" s="3"/>
      <c r="H17" s="3"/>
      <c r="I17" s="3"/>
      <c r="J17" s="339" t="s">
        <v>50</v>
      </c>
      <c r="K17" s="339"/>
      <c r="L17" s="339"/>
      <c r="M17" s="339"/>
      <c r="N17" s="339"/>
      <c r="O17" s="339"/>
      <c r="P17" s="339"/>
      <c r="Q17" s="339"/>
      <c r="R17" s="339"/>
      <c r="S17" s="339"/>
      <c r="T17" s="339" t="s">
        <v>50</v>
      </c>
      <c r="U17" s="339"/>
      <c r="V17" s="339"/>
      <c r="W17" s="339"/>
      <c r="X17" s="339"/>
      <c r="Y17" s="341"/>
      <c r="Z17" s="341"/>
      <c r="AA17" s="341"/>
      <c r="AB17" s="341"/>
      <c r="AC17" s="341"/>
      <c r="AD17" s="6"/>
    </row>
    <row r="18" spans="1:30" ht="13.5" customHeight="1">
      <c r="A18" s="6"/>
      <c r="B18" s="9" t="s">
        <v>51</v>
      </c>
      <c r="C18" s="3"/>
      <c r="D18" s="3"/>
      <c r="E18" s="3"/>
      <c r="F18" s="3"/>
      <c r="G18" s="3"/>
      <c r="H18" s="3"/>
      <c r="I18" s="3"/>
      <c r="J18" s="5"/>
      <c r="K18" s="3"/>
      <c r="L18" s="3"/>
      <c r="M18" s="3"/>
      <c r="N18" s="3"/>
      <c r="O18" s="5"/>
      <c r="P18" s="3"/>
      <c r="Q18" s="3"/>
      <c r="R18" s="3"/>
      <c r="S18" s="3"/>
      <c r="T18" s="5"/>
      <c r="U18" s="3"/>
      <c r="V18" s="3"/>
      <c r="W18" s="3"/>
      <c r="X18" s="3"/>
      <c r="Y18" s="342"/>
      <c r="Z18" s="342"/>
      <c r="AA18" s="342"/>
      <c r="AB18" s="342"/>
      <c r="AC18" s="342"/>
      <c r="AD18" s="6"/>
    </row>
    <row r="19" spans="1:30" ht="14.25" customHeight="1">
      <c r="A19" s="6"/>
      <c r="B19" s="11" t="s">
        <v>52</v>
      </c>
      <c r="G19" s="343" t="s">
        <v>53</v>
      </c>
      <c r="H19" s="343"/>
      <c r="J19" s="344" t="s">
        <v>54</v>
      </c>
      <c r="K19" s="344"/>
      <c r="L19" s="344"/>
      <c r="M19" s="344"/>
      <c r="N19" s="344"/>
      <c r="O19" s="344"/>
      <c r="P19" s="344"/>
      <c r="Q19" s="344"/>
      <c r="R19" s="344"/>
      <c r="S19" s="344"/>
      <c r="T19" s="344" t="s">
        <v>54</v>
      </c>
      <c r="U19" s="344"/>
      <c r="V19" s="344"/>
      <c r="W19" s="344"/>
      <c r="X19" s="344"/>
      <c r="Y19" s="342"/>
      <c r="Z19" s="342"/>
      <c r="AA19" s="342"/>
      <c r="AB19" s="342"/>
      <c r="AC19" s="342"/>
      <c r="AD19" s="6"/>
    </row>
    <row r="20" spans="1:30" ht="20.25" customHeight="1">
      <c r="A20" s="10" t="s">
        <v>38</v>
      </c>
      <c r="B20" s="9" t="s">
        <v>55</v>
      </c>
      <c r="C20" s="3"/>
      <c r="D20" s="3"/>
      <c r="E20" s="3"/>
      <c r="F20" s="3"/>
      <c r="G20" s="345" t="s">
        <v>56</v>
      </c>
      <c r="H20" s="345"/>
      <c r="I20" s="3"/>
      <c r="J20" s="339" t="s">
        <v>57</v>
      </c>
      <c r="K20" s="339"/>
      <c r="L20" s="339"/>
      <c r="M20" s="339"/>
      <c r="N20" s="339"/>
      <c r="O20" s="339"/>
      <c r="P20" s="339"/>
      <c r="Q20" s="339"/>
      <c r="R20" s="339"/>
      <c r="S20" s="339"/>
      <c r="T20" s="339" t="s">
        <v>57</v>
      </c>
      <c r="U20" s="339"/>
      <c r="V20" s="339"/>
      <c r="W20" s="339"/>
      <c r="X20" s="339"/>
      <c r="Y20" s="341"/>
      <c r="Z20" s="341"/>
      <c r="AA20" s="341"/>
      <c r="AB20" s="341"/>
      <c r="AC20" s="341"/>
      <c r="AD20" s="6"/>
    </row>
    <row r="21" spans="1:30" ht="13.5" customHeight="1">
      <c r="A21" s="6"/>
      <c r="B21" s="9" t="s">
        <v>58</v>
      </c>
      <c r="C21" s="3"/>
      <c r="D21" s="3"/>
      <c r="E21" s="3"/>
      <c r="F21" s="3"/>
      <c r="G21" s="3"/>
      <c r="H21" s="3"/>
      <c r="I21" s="3"/>
      <c r="J21" s="5"/>
      <c r="K21" s="3"/>
      <c r="L21" s="3"/>
      <c r="M21" s="3"/>
      <c r="N21" s="3"/>
      <c r="O21" s="5"/>
      <c r="P21" s="3"/>
      <c r="Q21" s="3"/>
      <c r="R21" s="3"/>
      <c r="S21" s="3"/>
      <c r="T21" s="9" t="s">
        <v>59</v>
      </c>
      <c r="U21" s="3"/>
      <c r="V21" s="3"/>
      <c r="W21" s="3"/>
      <c r="X21" s="3"/>
      <c r="Y21" s="342"/>
      <c r="Z21" s="342"/>
      <c r="AA21" s="342"/>
      <c r="AB21" s="342"/>
      <c r="AC21" s="342"/>
      <c r="AD21" s="6"/>
    </row>
    <row r="22" spans="1:30" ht="14.25" customHeight="1">
      <c r="A22" s="6"/>
      <c r="B22" s="11" t="s">
        <v>60</v>
      </c>
      <c r="J22" s="344" t="s">
        <v>61</v>
      </c>
      <c r="K22" s="344"/>
      <c r="L22" s="344"/>
      <c r="M22" s="344"/>
      <c r="N22" s="344"/>
      <c r="O22" s="344"/>
      <c r="P22" s="344"/>
      <c r="Q22" s="344"/>
      <c r="R22" s="344"/>
      <c r="S22" s="344"/>
      <c r="T22" s="344" t="s">
        <v>61</v>
      </c>
      <c r="U22" s="344"/>
      <c r="V22" s="344"/>
      <c r="W22" s="344"/>
      <c r="X22" s="344"/>
      <c r="Y22" s="342"/>
      <c r="Z22" s="342"/>
      <c r="AA22" s="342"/>
      <c r="AB22" s="342"/>
      <c r="AC22" s="342"/>
      <c r="AD22" s="6"/>
    </row>
    <row r="23" spans="1:29" ht="20.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ht="20.25" customHeight="1"/>
    <row r="25" ht="20.25" customHeight="1"/>
    <row r="26" spans="1:30" ht="13.5" customHeight="1">
      <c r="A26" s="5"/>
      <c r="B26" s="5"/>
      <c r="C26" s="3"/>
      <c r="D26" s="3"/>
      <c r="E26" s="3"/>
      <c r="F26" s="7" t="s">
        <v>70</v>
      </c>
      <c r="G26" s="3"/>
      <c r="H26" s="3"/>
      <c r="I26" s="3"/>
      <c r="J26" s="338" t="s">
        <v>71</v>
      </c>
      <c r="K26" s="338"/>
      <c r="L26" s="338"/>
      <c r="M26" s="338"/>
      <c r="N26" s="338"/>
      <c r="O26" s="338" t="s">
        <v>72</v>
      </c>
      <c r="P26" s="338"/>
      <c r="Q26" s="338"/>
      <c r="R26" s="338"/>
      <c r="S26" s="338"/>
      <c r="T26" s="338" t="s">
        <v>73</v>
      </c>
      <c r="U26" s="338"/>
      <c r="V26" s="338"/>
      <c r="W26" s="338"/>
      <c r="X26" s="338"/>
      <c r="Y26" s="338" t="s">
        <v>74</v>
      </c>
      <c r="Z26" s="338"/>
      <c r="AA26" s="338"/>
      <c r="AB26" s="338"/>
      <c r="AC26" s="338"/>
      <c r="AD26" s="6"/>
    </row>
    <row r="27" spans="1:30" ht="13.5" customHeight="1">
      <c r="A27" s="10" t="s">
        <v>62</v>
      </c>
      <c r="B27" s="11" t="s">
        <v>44</v>
      </c>
      <c r="J27" s="346" t="s">
        <v>75</v>
      </c>
      <c r="K27" s="346"/>
      <c r="L27" s="346"/>
      <c r="M27" s="346"/>
      <c r="N27" s="346"/>
      <c r="O27" s="338"/>
      <c r="P27" s="338"/>
      <c r="Q27" s="338"/>
      <c r="R27" s="338"/>
      <c r="S27" s="338"/>
      <c r="T27" s="346" t="s">
        <v>76</v>
      </c>
      <c r="U27" s="346"/>
      <c r="V27" s="346"/>
      <c r="W27" s="346"/>
      <c r="X27" s="346"/>
      <c r="Y27" s="346" t="s">
        <v>76</v>
      </c>
      <c r="Z27" s="346"/>
      <c r="AA27" s="346"/>
      <c r="AB27" s="346"/>
      <c r="AC27" s="346"/>
      <c r="AD27" s="6"/>
    </row>
    <row r="28" spans="1:30" ht="20.25" customHeight="1">
      <c r="A28" s="6"/>
      <c r="B28" s="9" t="s">
        <v>77</v>
      </c>
      <c r="C28" s="3"/>
      <c r="D28" s="3"/>
      <c r="E28" s="3"/>
      <c r="F28" s="3"/>
      <c r="G28" s="3"/>
      <c r="H28" s="3"/>
      <c r="I28" s="3"/>
      <c r="J28" s="339" t="s">
        <v>78</v>
      </c>
      <c r="K28" s="339"/>
      <c r="L28" s="339"/>
      <c r="M28" s="339"/>
      <c r="N28" s="339"/>
      <c r="O28" s="339" t="s">
        <v>10</v>
      </c>
      <c r="P28" s="339"/>
      <c r="Q28" s="339"/>
      <c r="R28" s="339"/>
      <c r="S28" s="339"/>
      <c r="T28" s="339" t="s">
        <v>79</v>
      </c>
      <c r="U28" s="339"/>
      <c r="V28" s="339"/>
      <c r="W28" s="339"/>
      <c r="X28" s="339"/>
      <c r="Y28" s="339" t="s">
        <v>80</v>
      </c>
      <c r="Z28" s="339"/>
      <c r="AA28" s="339"/>
      <c r="AB28" s="339"/>
      <c r="AC28" s="339"/>
      <c r="AD28" s="6"/>
    </row>
    <row r="29" spans="1:30" ht="20.25" customHeight="1">
      <c r="A29" s="10" t="s">
        <v>63</v>
      </c>
      <c r="B29" s="9" t="s">
        <v>81</v>
      </c>
      <c r="C29" s="3"/>
      <c r="D29" s="3"/>
      <c r="E29" s="3"/>
      <c r="F29" s="3"/>
      <c r="G29" s="3"/>
      <c r="H29" s="3"/>
      <c r="I29" s="3"/>
      <c r="J29" s="339" t="s">
        <v>82</v>
      </c>
      <c r="K29" s="339"/>
      <c r="L29" s="339"/>
      <c r="M29" s="339"/>
      <c r="N29" s="339"/>
      <c r="O29" s="339" t="s">
        <v>10</v>
      </c>
      <c r="P29" s="339"/>
      <c r="Q29" s="339"/>
      <c r="R29" s="339"/>
      <c r="S29" s="339"/>
      <c r="T29" s="339" t="s">
        <v>83</v>
      </c>
      <c r="U29" s="339"/>
      <c r="V29" s="339"/>
      <c r="W29" s="339"/>
      <c r="X29" s="339"/>
      <c r="Y29" s="339" t="s">
        <v>80</v>
      </c>
      <c r="Z29" s="339"/>
      <c r="AA29" s="339"/>
      <c r="AB29" s="339"/>
      <c r="AC29" s="339"/>
      <c r="AD29" s="6"/>
    </row>
    <row r="30" spans="1:30" ht="20.25" customHeight="1">
      <c r="A30" s="6"/>
      <c r="B30" s="9" t="s">
        <v>84</v>
      </c>
      <c r="C30" s="3"/>
      <c r="D30" s="3"/>
      <c r="E30" s="3"/>
      <c r="F30" s="3"/>
      <c r="G30" s="3"/>
      <c r="H30" s="3"/>
      <c r="I30" s="3"/>
      <c r="J30" s="339" t="s">
        <v>85</v>
      </c>
      <c r="K30" s="339"/>
      <c r="L30" s="339"/>
      <c r="M30" s="339"/>
      <c r="N30" s="339"/>
      <c r="O30" s="339" t="s">
        <v>10</v>
      </c>
      <c r="P30" s="339"/>
      <c r="Q30" s="339"/>
      <c r="R30" s="339"/>
      <c r="S30" s="339"/>
      <c r="T30" s="339" t="s">
        <v>80</v>
      </c>
      <c r="U30" s="339"/>
      <c r="V30" s="339"/>
      <c r="W30" s="339"/>
      <c r="X30" s="339"/>
      <c r="Y30" s="339" t="s">
        <v>86</v>
      </c>
      <c r="Z30" s="339"/>
      <c r="AA30" s="339"/>
      <c r="AB30" s="339"/>
      <c r="AC30" s="339"/>
      <c r="AD30" s="6"/>
    </row>
    <row r="31" spans="1:30" ht="20.25" customHeight="1">
      <c r="A31" s="10" t="s">
        <v>64</v>
      </c>
      <c r="B31" s="9" t="s">
        <v>87</v>
      </c>
      <c r="C31" s="3"/>
      <c r="D31" s="3"/>
      <c r="E31" s="3"/>
      <c r="F31" s="3"/>
      <c r="G31" s="3"/>
      <c r="H31" s="3"/>
      <c r="I31" s="3"/>
      <c r="J31" s="339" t="s">
        <v>88</v>
      </c>
      <c r="K31" s="339"/>
      <c r="L31" s="339"/>
      <c r="M31" s="339"/>
      <c r="N31" s="339"/>
      <c r="O31" s="339" t="s">
        <v>10</v>
      </c>
      <c r="P31" s="339"/>
      <c r="Q31" s="339"/>
      <c r="R31" s="339"/>
      <c r="S31" s="339"/>
      <c r="T31" s="339" t="s">
        <v>89</v>
      </c>
      <c r="U31" s="339"/>
      <c r="V31" s="339"/>
      <c r="W31" s="339"/>
      <c r="X31" s="339"/>
      <c r="Y31" s="339" t="s">
        <v>80</v>
      </c>
      <c r="Z31" s="339"/>
      <c r="AA31" s="339"/>
      <c r="AB31" s="339"/>
      <c r="AC31" s="339"/>
      <c r="AD31" s="6"/>
    </row>
    <row r="32" spans="1:30" ht="20.25" customHeight="1">
      <c r="A32" s="6"/>
      <c r="B32" s="5"/>
      <c r="C32" s="338" t="s">
        <v>90</v>
      </c>
      <c r="D32" s="338"/>
      <c r="E32" s="9" t="s">
        <v>91</v>
      </c>
      <c r="F32" s="3"/>
      <c r="G32" s="3"/>
      <c r="H32" s="3"/>
      <c r="I32" s="3"/>
      <c r="J32" s="339" t="s">
        <v>92</v>
      </c>
      <c r="K32" s="339"/>
      <c r="L32" s="339"/>
      <c r="M32" s="339"/>
      <c r="N32" s="339"/>
      <c r="O32" s="339" t="s">
        <v>93</v>
      </c>
      <c r="P32" s="339"/>
      <c r="Q32" s="339"/>
      <c r="R32" s="339"/>
      <c r="S32" s="339"/>
      <c r="T32" s="339" t="s">
        <v>80</v>
      </c>
      <c r="U32" s="339"/>
      <c r="V32" s="339"/>
      <c r="W32" s="339"/>
      <c r="X32" s="339"/>
      <c r="Y32" s="339" t="s">
        <v>94</v>
      </c>
      <c r="Z32" s="339"/>
      <c r="AA32" s="339"/>
      <c r="AB32" s="339"/>
      <c r="AC32" s="339"/>
      <c r="AD32" s="6"/>
    </row>
    <row r="33" spans="1:30" ht="20.25" customHeight="1">
      <c r="A33" s="10" t="s">
        <v>65</v>
      </c>
      <c r="B33" s="10" t="s">
        <v>95</v>
      </c>
      <c r="C33" s="346" t="s">
        <v>96</v>
      </c>
      <c r="D33" s="346"/>
      <c r="E33" s="9" t="s">
        <v>97</v>
      </c>
      <c r="F33" s="3"/>
      <c r="G33" s="3"/>
      <c r="H33" s="3"/>
      <c r="I33" s="3"/>
      <c r="J33" s="339" t="s">
        <v>80</v>
      </c>
      <c r="K33" s="339"/>
      <c r="L33" s="339"/>
      <c r="M33" s="339"/>
      <c r="N33" s="339"/>
      <c r="O33" s="339" t="s">
        <v>80</v>
      </c>
      <c r="P33" s="339"/>
      <c r="Q33" s="339"/>
      <c r="R33" s="339"/>
      <c r="S33" s="339"/>
      <c r="T33" s="339" t="s">
        <v>80</v>
      </c>
      <c r="U33" s="339"/>
      <c r="V33" s="339"/>
      <c r="W33" s="339"/>
      <c r="X33" s="339"/>
      <c r="Y33" s="339" t="s">
        <v>80</v>
      </c>
      <c r="Z33" s="339"/>
      <c r="AA33" s="339"/>
      <c r="AB33" s="339"/>
      <c r="AC33" s="339"/>
      <c r="AD33" s="6"/>
    </row>
    <row r="34" spans="1:30" ht="20.25" customHeight="1">
      <c r="A34" s="6"/>
      <c r="B34" s="10" t="s">
        <v>98</v>
      </c>
      <c r="C34" s="338" t="s">
        <v>99</v>
      </c>
      <c r="D34" s="338"/>
      <c r="E34" s="9" t="s">
        <v>100</v>
      </c>
      <c r="F34" s="3"/>
      <c r="G34" s="3"/>
      <c r="H34" s="3"/>
      <c r="I34" s="3"/>
      <c r="J34" s="339" t="s">
        <v>101</v>
      </c>
      <c r="K34" s="339"/>
      <c r="L34" s="339"/>
      <c r="M34" s="339"/>
      <c r="N34" s="339"/>
      <c r="O34" s="339" t="s">
        <v>102</v>
      </c>
      <c r="P34" s="339"/>
      <c r="Q34" s="339"/>
      <c r="R34" s="339"/>
      <c r="S34" s="339"/>
      <c r="T34" s="339" t="s">
        <v>80</v>
      </c>
      <c r="U34" s="339"/>
      <c r="V34" s="339"/>
      <c r="W34" s="339"/>
      <c r="X34" s="339"/>
      <c r="Y34" s="339" t="s">
        <v>103</v>
      </c>
      <c r="Z34" s="339"/>
      <c r="AA34" s="339"/>
      <c r="AB34" s="339"/>
      <c r="AC34" s="339"/>
      <c r="AD34" s="6"/>
    </row>
    <row r="35" spans="1:30" ht="20.25" customHeight="1">
      <c r="A35" s="10" t="s">
        <v>66</v>
      </c>
      <c r="B35" s="6"/>
      <c r="C35" s="346" t="s">
        <v>96</v>
      </c>
      <c r="D35" s="346"/>
      <c r="E35" s="9" t="s">
        <v>97</v>
      </c>
      <c r="F35" s="3"/>
      <c r="G35" s="3"/>
      <c r="H35" s="3"/>
      <c r="I35" s="3"/>
      <c r="J35" s="339" t="s">
        <v>80</v>
      </c>
      <c r="K35" s="339"/>
      <c r="L35" s="339"/>
      <c r="M35" s="339"/>
      <c r="N35" s="339"/>
      <c r="O35" s="339" t="s">
        <v>80</v>
      </c>
      <c r="P35" s="339"/>
      <c r="Q35" s="339"/>
      <c r="R35" s="339"/>
      <c r="S35" s="339"/>
      <c r="T35" s="339" t="s">
        <v>80</v>
      </c>
      <c r="U35" s="339"/>
      <c r="V35" s="339"/>
      <c r="W35" s="339"/>
      <c r="X35" s="339"/>
      <c r="Y35" s="339" t="s">
        <v>80</v>
      </c>
      <c r="Z35" s="339"/>
      <c r="AA35" s="339"/>
      <c r="AB35" s="339"/>
      <c r="AC35" s="339"/>
      <c r="AD35" s="6"/>
    </row>
    <row r="36" spans="1:30" ht="20.25" customHeight="1">
      <c r="A36" s="6"/>
      <c r="B36" s="9" t="s">
        <v>104</v>
      </c>
      <c r="C36" s="3"/>
      <c r="D36" s="3"/>
      <c r="E36" s="3"/>
      <c r="F36" s="3"/>
      <c r="G36" s="3"/>
      <c r="H36" s="3"/>
      <c r="I36" s="3"/>
      <c r="J36" s="339" t="s">
        <v>105</v>
      </c>
      <c r="K36" s="339"/>
      <c r="L36" s="339"/>
      <c r="M36" s="339"/>
      <c r="N36" s="339"/>
      <c r="O36" s="339" t="s">
        <v>10</v>
      </c>
      <c r="P36" s="339"/>
      <c r="Q36" s="339"/>
      <c r="R36" s="339"/>
      <c r="S36" s="339"/>
      <c r="T36" s="339" t="s">
        <v>106</v>
      </c>
      <c r="U36" s="339"/>
      <c r="V36" s="339"/>
      <c r="W36" s="339"/>
      <c r="X36" s="339"/>
      <c r="Y36" s="339" t="s">
        <v>80</v>
      </c>
      <c r="Z36" s="339"/>
      <c r="AA36" s="339"/>
      <c r="AB36" s="339"/>
      <c r="AC36" s="339"/>
      <c r="AD36" s="6"/>
    </row>
    <row r="37" spans="1:30" ht="20.25" customHeight="1">
      <c r="A37" s="10" t="s">
        <v>67</v>
      </c>
      <c r="B37" s="9" t="s">
        <v>107</v>
      </c>
      <c r="C37" s="3"/>
      <c r="D37" s="3"/>
      <c r="E37" s="3"/>
      <c r="F37" s="3"/>
      <c r="G37" s="3"/>
      <c r="H37" s="3"/>
      <c r="I37" s="3"/>
      <c r="J37" s="339" t="s">
        <v>108</v>
      </c>
      <c r="K37" s="339"/>
      <c r="L37" s="339"/>
      <c r="M37" s="339"/>
      <c r="N37" s="339"/>
      <c r="O37" s="339" t="s">
        <v>10</v>
      </c>
      <c r="P37" s="339"/>
      <c r="Q37" s="339"/>
      <c r="R37" s="339"/>
      <c r="S37" s="339"/>
      <c r="T37" s="339" t="s">
        <v>109</v>
      </c>
      <c r="U37" s="339"/>
      <c r="V37" s="339"/>
      <c r="W37" s="339"/>
      <c r="X37" s="339"/>
      <c r="Y37" s="339" t="s">
        <v>80</v>
      </c>
      <c r="Z37" s="339"/>
      <c r="AA37" s="339"/>
      <c r="AB37" s="339"/>
      <c r="AC37" s="339"/>
      <c r="AD37" s="6"/>
    </row>
    <row r="38" spans="1:30" ht="20.25" customHeight="1">
      <c r="A38" s="6"/>
      <c r="B38" s="9" t="s">
        <v>110</v>
      </c>
      <c r="C38" s="3"/>
      <c r="D38" s="3"/>
      <c r="E38" s="3"/>
      <c r="F38" s="3"/>
      <c r="G38" s="3"/>
      <c r="H38" s="3"/>
      <c r="I38" s="3"/>
      <c r="J38" s="339" t="s">
        <v>111</v>
      </c>
      <c r="K38" s="339"/>
      <c r="L38" s="339"/>
      <c r="M38" s="339"/>
      <c r="N38" s="339"/>
      <c r="O38" s="339" t="s">
        <v>10</v>
      </c>
      <c r="P38" s="339"/>
      <c r="Q38" s="339"/>
      <c r="R38" s="339"/>
      <c r="S38" s="339"/>
      <c r="T38" s="339" t="s">
        <v>112</v>
      </c>
      <c r="U38" s="339"/>
      <c r="V38" s="339"/>
      <c r="W38" s="339"/>
      <c r="X38" s="339"/>
      <c r="Y38" s="339" t="s">
        <v>80</v>
      </c>
      <c r="Z38" s="339"/>
      <c r="AA38" s="339"/>
      <c r="AB38" s="339"/>
      <c r="AC38" s="339"/>
      <c r="AD38" s="6"/>
    </row>
    <row r="39" spans="1:30" ht="20.25" customHeight="1">
      <c r="A39" s="10" t="s">
        <v>68</v>
      </c>
      <c r="B39" s="9" t="s">
        <v>113</v>
      </c>
      <c r="C39" s="3"/>
      <c r="D39" s="3"/>
      <c r="E39" s="3"/>
      <c r="F39" s="3"/>
      <c r="G39" s="3"/>
      <c r="H39" s="3"/>
      <c r="I39" s="3"/>
      <c r="J39" s="3"/>
      <c r="K39" s="3"/>
      <c r="L39" s="3"/>
      <c r="M39" s="3"/>
      <c r="N39" s="3"/>
      <c r="O39" s="3"/>
      <c r="P39" s="3"/>
      <c r="Q39" s="3"/>
      <c r="R39" s="3"/>
      <c r="S39" s="3"/>
      <c r="T39" s="339" t="s">
        <v>114</v>
      </c>
      <c r="U39" s="339"/>
      <c r="V39" s="339"/>
      <c r="W39" s="339"/>
      <c r="X39" s="339"/>
      <c r="Y39" s="347" t="s">
        <v>115</v>
      </c>
      <c r="Z39" s="347"/>
      <c r="AA39" s="347"/>
      <c r="AB39" s="347"/>
      <c r="AC39" s="347"/>
      <c r="AD39" s="6"/>
    </row>
    <row r="40" spans="1:30" ht="20.25" customHeight="1">
      <c r="A40" s="6"/>
      <c r="B40" s="9" t="s">
        <v>116</v>
      </c>
      <c r="C40" s="3"/>
      <c r="D40" s="3"/>
      <c r="E40" s="3"/>
      <c r="F40" s="3"/>
      <c r="G40" s="3"/>
      <c r="H40" s="3"/>
      <c r="I40" s="3"/>
      <c r="J40" s="3"/>
      <c r="K40" s="3"/>
      <c r="L40" s="3"/>
      <c r="M40" s="3"/>
      <c r="N40" s="3"/>
      <c r="O40" s="3"/>
      <c r="P40" s="3"/>
      <c r="Q40" s="3"/>
      <c r="R40" s="3"/>
      <c r="S40" s="3"/>
      <c r="T40" s="347" t="s">
        <v>115</v>
      </c>
      <c r="U40" s="347"/>
      <c r="V40" s="347"/>
      <c r="W40" s="347"/>
      <c r="X40" s="347"/>
      <c r="Y40" s="339" t="s">
        <v>117</v>
      </c>
      <c r="Z40" s="339"/>
      <c r="AA40" s="339"/>
      <c r="AB40" s="339"/>
      <c r="AC40" s="339"/>
      <c r="AD40" s="6"/>
    </row>
    <row r="41" spans="1:30" ht="20.25" customHeight="1">
      <c r="A41" s="10" t="s">
        <v>69</v>
      </c>
      <c r="B41" s="9" t="s">
        <v>118</v>
      </c>
      <c r="C41" s="3"/>
      <c r="D41" s="3"/>
      <c r="E41" s="3"/>
      <c r="F41" s="3"/>
      <c r="G41" s="3"/>
      <c r="H41" s="3"/>
      <c r="I41" s="3"/>
      <c r="J41" s="3"/>
      <c r="K41" s="3"/>
      <c r="L41" s="3"/>
      <c r="M41" s="7" t="s">
        <v>119</v>
      </c>
      <c r="N41" s="3"/>
      <c r="O41" s="3"/>
      <c r="P41" s="3"/>
      <c r="Q41" s="3"/>
      <c r="R41" s="3"/>
      <c r="S41" s="3"/>
      <c r="T41" s="339" t="s">
        <v>120</v>
      </c>
      <c r="U41" s="339"/>
      <c r="V41" s="339"/>
      <c r="W41" s="339"/>
      <c r="X41" s="339"/>
      <c r="Y41" s="339"/>
      <c r="Z41" s="339"/>
      <c r="AA41" s="339"/>
      <c r="AB41" s="339"/>
      <c r="AC41" s="339"/>
      <c r="AD41" s="6"/>
    </row>
    <row r="42" spans="1:30" ht="20.25" customHeight="1">
      <c r="A42" s="14"/>
      <c r="B42" s="13" t="s">
        <v>121</v>
      </c>
      <c r="C42" s="12"/>
      <c r="D42" s="12"/>
      <c r="E42" s="12"/>
      <c r="F42" s="12"/>
      <c r="G42" s="12"/>
      <c r="H42" s="12"/>
      <c r="I42" s="12"/>
      <c r="J42" s="12"/>
      <c r="K42" s="12"/>
      <c r="L42" s="12"/>
      <c r="M42" s="13" t="s">
        <v>122</v>
      </c>
      <c r="N42" s="12"/>
      <c r="O42" s="12"/>
      <c r="P42" s="12"/>
      <c r="Q42" s="12"/>
      <c r="R42" s="12"/>
      <c r="S42" s="12"/>
      <c r="T42" s="348" t="s">
        <v>123</v>
      </c>
      <c r="U42" s="348"/>
      <c r="V42" s="348"/>
      <c r="W42" s="348"/>
      <c r="X42" s="348"/>
      <c r="Y42" s="348"/>
      <c r="Z42" s="348"/>
      <c r="AA42" s="348"/>
      <c r="AB42" s="348"/>
      <c r="AC42" s="348"/>
      <c r="AD42" s="6"/>
    </row>
  </sheetData>
  <sheetProtection/>
  <mergeCells count="98">
    <mergeCell ref="T40:X40"/>
    <mergeCell ref="Y40:AC40"/>
    <mergeCell ref="T41:AC41"/>
    <mergeCell ref="T42:AC42"/>
    <mergeCell ref="J38:N38"/>
    <mergeCell ref="O38:S38"/>
    <mergeCell ref="T38:X38"/>
    <mergeCell ref="Y38:AC38"/>
    <mergeCell ref="T39:X39"/>
    <mergeCell ref="Y39:AC39"/>
    <mergeCell ref="J36:N36"/>
    <mergeCell ref="O36:S36"/>
    <mergeCell ref="T36:X36"/>
    <mergeCell ref="Y36:AC36"/>
    <mergeCell ref="J37:N37"/>
    <mergeCell ref="O37:S37"/>
    <mergeCell ref="T37:X37"/>
    <mergeCell ref="Y37:AC37"/>
    <mergeCell ref="C34:D34"/>
    <mergeCell ref="J34:N34"/>
    <mergeCell ref="O34:S34"/>
    <mergeCell ref="T34:X34"/>
    <mergeCell ref="Y34:AC34"/>
    <mergeCell ref="C35:D35"/>
    <mergeCell ref="J35:N35"/>
    <mergeCell ref="O35:S35"/>
    <mergeCell ref="T35:X35"/>
    <mergeCell ref="Y35:AC35"/>
    <mergeCell ref="C32:D32"/>
    <mergeCell ref="J32:N32"/>
    <mergeCell ref="O32:S32"/>
    <mergeCell ref="T32:X32"/>
    <mergeCell ref="Y32:AC32"/>
    <mergeCell ref="C33:D33"/>
    <mergeCell ref="J33:N33"/>
    <mergeCell ref="O33:S33"/>
    <mergeCell ref="T33:X33"/>
    <mergeCell ref="Y33:AC33"/>
    <mergeCell ref="J30:N30"/>
    <mergeCell ref="O30:S30"/>
    <mergeCell ref="T30:X30"/>
    <mergeCell ref="Y30:AC30"/>
    <mergeCell ref="J31:N31"/>
    <mergeCell ref="O31:S31"/>
    <mergeCell ref="T31:X31"/>
    <mergeCell ref="Y31:AC31"/>
    <mergeCell ref="Y27:AC27"/>
    <mergeCell ref="J28:N28"/>
    <mergeCell ref="O28:S28"/>
    <mergeCell ref="T28:X28"/>
    <mergeCell ref="Y28:AC28"/>
    <mergeCell ref="J29:N29"/>
    <mergeCell ref="O29:S29"/>
    <mergeCell ref="T29:X29"/>
    <mergeCell ref="Y29:AC29"/>
    <mergeCell ref="Y21:AC22"/>
    <mergeCell ref="J22:N22"/>
    <mergeCell ref="O22:S22"/>
    <mergeCell ref="T22:X22"/>
    <mergeCell ref="J26:N26"/>
    <mergeCell ref="O26:S27"/>
    <mergeCell ref="T26:X26"/>
    <mergeCell ref="Y26:AC26"/>
    <mergeCell ref="J27:N27"/>
    <mergeCell ref="T27:X27"/>
    <mergeCell ref="Y18:AC19"/>
    <mergeCell ref="G19:H19"/>
    <mergeCell ref="J19:N19"/>
    <mergeCell ref="O19:S19"/>
    <mergeCell ref="T19:X19"/>
    <mergeCell ref="G20:H20"/>
    <mergeCell ref="J20:N20"/>
    <mergeCell ref="O20:S20"/>
    <mergeCell ref="T20:X20"/>
    <mergeCell ref="Y20:AC20"/>
    <mergeCell ref="J16:N16"/>
    <mergeCell ref="O16:S16"/>
    <mergeCell ref="T16:X16"/>
    <mergeCell ref="Y16:AC16"/>
    <mergeCell ref="J17:N17"/>
    <mergeCell ref="O17:S17"/>
    <mergeCell ref="T17:X17"/>
    <mergeCell ref="Y17:AC17"/>
    <mergeCell ref="A11:AC11"/>
    <mergeCell ref="J13:N14"/>
    <mergeCell ref="O13:S14"/>
    <mergeCell ref="T13:X14"/>
    <mergeCell ref="Y13:AC14"/>
    <mergeCell ref="J15:N15"/>
    <mergeCell ref="O15:S15"/>
    <mergeCell ref="T15:X15"/>
    <mergeCell ref="Y15:AC15"/>
    <mergeCell ref="A5:AC5"/>
    <mergeCell ref="E8:G8"/>
    <mergeCell ref="H8:I8"/>
    <mergeCell ref="N8:P8"/>
    <mergeCell ref="X8:AA8"/>
    <mergeCell ref="AB8:AC8"/>
  </mergeCells>
  <printOptions/>
  <pageMargins left="0.7916666666666666" right="0" top="0.3888888888888889" bottom="0.3888888888888889"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I104"/>
  <sheetViews>
    <sheetView zoomScalePageLayoutView="0" workbookViewId="0" topLeftCell="A1">
      <selection activeCell="A1" sqref="A1"/>
    </sheetView>
  </sheetViews>
  <sheetFormatPr defaultColWidth="9.140625" defaultRowHeight="12.75"/>
  <cols>
    <col min="1" max="101" width="2.7109375" style="0" customWidth="1"/>
  </cols>
  <sheetData>
    <row r="1" ht="18" customHeight="1">
      <c r="A1" s="1" t="s">
        <v>124</v>
      </c>
    </row>
    <row r="2" spans="1:34" ht="18" customHeight="1">
      <c r="A2" s="334" t="s">
        <v>125</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ht="18" customHeight="1"/>
    <row r="4" spans="1:34" ht="18" customHeight="1">
      <c r="A4" s="337" t="s">
        <v>126</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row>
    <row r="5" ht="18" customHeight="1">
      <c r="A5" s="15" t="s">
        <v>127</v>
      </c>
    </row>
    <row r="6" spans="1:35" ht="18" customHeight="1">
      <c r="A6" s="18" t="s">
        <v>128</v>
      </c>
      <c r="B6" s="3"/>
      <c r="C6" s="332" t="s">
        <v>33</v>
      </c>
      <c r="D6" s="332"/>
      <c r="E6" s="332"/>
      <c r="F6" s="332"/>
      <c r="G6" s="332"/>
      <c r="H6" s="332"/>
      <c r="I6" s="332"/>
      <c r="J6" s="332"/>
      <c r="K6" s="8" t="s">
        <v>34</v>
      </c>
      <c r="L6" s="3"/>
      <c r="M6" s="18" t="s">
        <v>129</v>
      </c>
      <c r="N6" s="3"/>
      <c r="O6" s="332" t="s">
        <v>130</v>
      </c>
      <c r="P6" s="332"/>
      <c r="Q6" s="332"/>
      <c r="R6" s="332"/>
      <c r="S6" s="332"/>
      <c r="T6" s="332"/>
      <c r="U6" s="332"/>
      <c r="V6" s="8" t="s">
        <v>131</v>
      </c>
      <c r="W6" s="3"/>
      <c r="X6" s="18" t="s">
        <v>132</v>
      </c>
      <c r="Y6" s="3"/>
      <c r="Z6" s="332" t="s">
        <v>133</v>
      </c>
      <c r="AA6" s="332"/>
      <c r="AB6" s="332"/>
      <c r="AC6" s="332"/>
      <c r="AD6" s="332"/>
      <c r="AE6" s="332"/>
      <c r="AF6" s="332"/>
      <c r="AG6" s="8" t="s">
        <v>134</v>
      </c>
      <c r="AH6" s="3"/>
      <c r="AI6" s="6"/>
    </row>
    <row r="7" spans="1:34" ht="18" customHeight="1">
      <c r="A7" s="17" t="s">
        <v>135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ht="18" customHeight="1">
      <c r="A8" s="16" t="s">
        <v>136</v>
      </c>
    </row>
    <row r="9" ht="18" customHeight="1">
      <c r="A9" s="16" t="s">
        <v>137</v>
      </c>
    </row>
    <row r="10" spans="1:35" ht="18" customHeight="1">
      <c r="A10" s="18" t="s">
        <v>138</v>
      </c>
      <c r="B10" s="3"/>
      <c r="C10" s="332" t="s">
        <v>139</v>
      </c>
      <c r="D10" s="332"/>
      <c r="E10" s="332"/>
      <c r="F10" s="332"/>
      <c r="G10" s="332"/>
      <c r="H10" s="332"/>
      <c r="I10" s="332"/>
      <c r="J10" s="332"/>
      <c r="K10" s="8" t="s">
        <v>140</v>
      </c>
      <c r="L10" s="3"/>
      <c r="M10" s="18" t="s">
        <v>132</v>
      </c>
      <c r="N10" s="3"/>
      <c r="O10" s="332" t="s">
        <v>133</v>
      </c>
      <c r="P10" s="332"/>
      <c r="Q10" s="332"/>
      <c r="R10" s="332"/>
      <c r="S10" s="332"/>
      <c r="T10" s="332"/>
      <c r="U10" s="332"/>
      <c r="V10" s="8" t="s">
        <v>134</v>
      </c>
      <c r="W10" s="3"/>
      <c r="X10" s="18" t="s">
        <v>141</v>
      </c>
      <c r="Y10" s="3"/>
      <c r="Z10" s="332" t="s">
        <v>142</v>
      </c>
      <c r="AA10" s="332"/>
      <c r="AB10" s="332"/>
      <c r="AC10" s="332"/>
      <c r="AD10" s="332"/>
      <c r="AE10" s="332"/>
      <c r="AF10" s="332"/>
      <c r="AG10" s="8" t="s">
        <v>143</v>
      </c>
      <c r="AH10" s="3"/>
      <c r="AI10" s="6"/>
    </row>
    <row r="11" spans="1:34" ht="18" customHeight="1">
      <c r="A11" s="17" t="s">
        <v>144</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ht="18" customHeight="1"/>
    <row r="13" spans="1:34" ht="18" customHeight="1">
      <c r="A13" s="337" t="s">
        <v>145</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row>
    <row r="14" ht="18" customHeight="1">
      <c r="A14" s="1" t="s">
        <v>146</v>
      </c>
    </row>
    <row r="15" spans="1:35" ht="18" customHeight="1">
      <c r="A15" s="18" t="s">
        <v>147</v>
      </c>
      <c r="B15" s="3"/>
      <c r="C15" s="332" t="s">
        <v>148</v>
      </c>
      <c r="D15" s="332"/>
      <c r="E15" s="332"/>
      <c r="F15" s="332"/>
      <c r="G15" s="332"/>
      <c r="H15" s="332"/>
      <c r="I15" s="332"/>
      <c r="J15" s="332"/>
      <c r="K15" s="8" t="s">
        <v>149</v>
      </c>
      <c r="L15" s="3"/>
      <c r="M15" s="18" t="s">
        <v>150</v>
      </c>
      <c r="N15" s="3"/>
      <c r="O15" s="332" t="s">
        <v>10</v>
      </c>
      <c r="P15" s="332"/>
      <c r="Q15" s="332"/>
      <c r="R15" s="332"/>
      <c r="S15" s="332"/>
      <c r="T15" s="332"/>
      <c r="U15" s="332"/>
      <c r="V15" s="3"/>
      <c r="W15" s="3"/>
      <c r="X15" s="18" t="s">
        <v>151</v>
      </c>
      <c r="Y15" s="3"/>
      <c r="Z15" s="332" t="s">
        <v>152</v>
      </c>
      <c r="AA15" s="332"/>
      <c r="AB15" s="332"/>
      <c r="AC15" s="332"/>
      <c r="AD15" s="332"/>
      <c r="AE15" s="332"/>
      <c r="AF15" s="332"/>
      <c r="AG15" s="8" t="s">
        <v>149</v>
      </c>
      <c r="AH15" s="3"/>
      <c r="AI15" s="6"/>
    </row>
    <row r="16" spans="1:34" ht="18"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ht="18" customHeight="1">
      <c r="A17" s="16" t="s">
        <v>153</v>
      </c>
    </row>
    <row r="18" spans="1:35" ht="18" customHeight="1">
      <c r="A18" s="18" t="s">
        <v>154</v>
      </c>
      <c r="B18" s="3"/>
      <c r="C18" s="332" t="s">
        <v>155</v>
      </c>
      <c r="D18" s="332"/>
      <c r="E18" s="332"/>
      <c r="F18" s="332"/>
      <c r="G18" s="332"/>
      <c r="H18" s="332"/>
      <c r="I18" s="332"/>
      <c r="J18" s="332"/>
      <c r="K18" s="8" t="s">
        <v>143</v>
      </c>
      <c r="L18" s="3"/>
      <c r="M18" s="18" t="s">
        <v>151</v>
      </c>
      <c r="N18" s="3"/>
      <c r="O18" s="332" t="s">
        <v>152</v>
      </c>
      <c r="P18" s="332"/>
      <c r="Q18" s="332"/>
      <c r="R18" s="332"/>
      <c r="S18" s="332"/>
      <c r="T18" s="332"/>
      <c r="U18" s="332"/>
      <c r="V18" s="8" t="s">
        <v>149</v>
      </c>
      <c r="W18" s="3"/>
      <c r="X18" s="18" t="s">
        <v>156</v>
      </c>
      <c r="Y18" s="3"/>
      <c r="Z18" s="332" t="s">
        <v>157</v>
      </c>
      <c r="AA18" s="332"/>
      <c r="AB18" s="332"/>
      <c r="AC18" s="332"/>
      <c r="AD18" s="332"/>
      <c r="AE18" s="332"/>
      <c r="AF18" s="332"/>
      <c r="AG18" s="3"/>
      <c r="AH18" s="3"/>
      <c r="AI18" s="6"/>
    </row>
    <row r="19" spans="1:34" ht="18"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8" customHeight="1">
      <c r="A20" s="337" t="s">
        <v>158</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row>
    <row r="21" ht="18" customHeight="1">
      <c r="A21" s="16" t="s">
        <v>159</v>
      </c>
    </row>
    <row r="22" ht="18" customHeight="1">
      <c r="A22" s="16" t="s">
        <v>136</v>
      </c>
    </row>
    <row r="23" ht="18" customHeight="1">
      <c r="A23" s="16" t="s">
        <v>160</v>
      </c>
    </row>
    <row r="24" spans="1:35" ht="18" customHeight="1">
      <c r="A24" s="18" t="s">
        <v>161</v>
      </c>
      <c r="B24" s="3"/>
      <c r="C24" s="3"/>
      <c r="D24" s="3"/>
      <c r="E24" s="3"/>
      <c r="F24" s="332" t="s">
        <v>162</v>
      </c>
      <c r="G24" s="332"/>
      <c r="H24" s="332"/>
      <c r="I24" s="332"/>
      <c r="J24" s="332"/>
      <c r="K24" s="8" t="s">
        <v>143</v>
      </c>
      <c r="L24" s="3"/>
      <c r="M24" s="18" t="s">
        <v>163</v>
      </c>
      <c r="N24" s="3"/>
      <c r="O24" s="332" t="s">
        <v>164</v>
      </c>
      <c r="P24" s="332"/>
      <c r="Q24" s="332"/>
      <c r="R24" s="332"/>
      <c r="S24" s="332"/>
      <c r="T24" s="332"/>
      <c r="U24" s="332"/>
      <c r="V24" s="3"/>
      <c r="W24" s="3"/>
      <c r="X24" s="18" t="s">
        <v>165</v>
      </c>
      <c r="Y24" s="3"/>
      <c r="Z24" s="332" t="s">
        <v>166</v>
      </c>
      <c r="AA24" s="332"/>
      <c r="AB24" s="332"/>
      <c r="AC24" s="332"/>
      <c r="AD24" s="332"/>
      <c r="AE24" s="332"/>
      <c r="AF24" s="332"/>
      <c r="AG24" s="17" t="s">
        <v>143</v>
      </c>
      <c r="AH24" s="3"/>
      <c r="AI24" s="6"/>
    </row>
    <row r="25" spans="1:34" ht="18" customHeight="1">
      <c r="A25" s="17" t="s">
        <v>167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ht="18" customHeight="1">
      <c r="A26" s="16" t="s">
        <v>136</v>
      </c>
    </row>
    <row r="27" ht="18" customHeight="1">
      <c r="A27" s="16" t="s">
        <v>168</v>
      </c>
    </row>
    <row r="28" spans="1:35" ht="18" customHeight="1">
      <c r="A28" s="18" t="s">
        <v>169</v>
      </c>
      <c r="B28" s="3"/>
      <c r="C28" s="3"/>
      <c r="D28" s="3"/>
      <c r="E28" s="3"/>
      <c r="F28" s="332" t="s">
        <v>170</v>
      </c>
      <c r="G28" s="332"/>
      <c r="H28" s="332"/>
      <c r="I28" s="332"/>
      <c r="J28" s="332"/>
      <c r="K28" s="8" t="s">
        <v>143</v>
      </c>
      <c r="L28" s="3"/>
      <c r="M28" s="18" t="s">
        <v>151</v>
      </c>
      <c r="N28" s="3"/>
      <c r="O28" s="332" t="s">
        <v>171</v>
      </c>
      <c r="P28" s="332"/>
      <c r="Q28" s="332"/>
      <c r="R28" s="332"/>
      <c r="S28" s="332"/>
      <c r="T28" s="332"/>
      <c r="U28" s="332"/>
      <c r="V28" s="3"/>
      <c r="W28" s="3"/>
      <c r="X28" s="18" t="s">
        <v>172</v>
      </c>
      <c r="Y28" s="3"/>
      <c r="Z28" s="332" t="s">
        <v>173</v>
      </c>
      <c r="AA28" s="332"/>
      <c r="AB28" s="332"/>
      <c r="AC28" s="332"/>
      <c r="AD28" s="332"/>
      <c r="AE28" s="332"/>
      <c r="AF28" s="332"/>
      <c r="AG28" s="8" t="s">
        <v>143</v>
      </c>
      <c r="AH28" s="3"/>
      <c r="AI28" s="6"/>
    </row>
    <row r="29" spans="1:34" ht="18"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5" ht="18" customHeight="1">
      <c r="A30" s="19" t="s">
        <v>174</v>
      </c>
      <c r="B30" s="3"/>
      <c r="C30" s="3"/>
      <c r="D30" s="3"/>
      <c r="E30" s="3"/>
      <c r="F30" s="3"/>
      <c r="G30" s="3"/>
      <c r="H30" s="3"/>
      <c r="I30" s="3"/>
      <c r="J30" s="3"/>
      <c r="K30" s="3"/>
      <c r="L30" s="3"/>
      <c r="M30" s="5"/>
      <c r="N30" s="3"/>
      <c r="O30" s="3"/>
      <c r="P30" s="3"/>
      <c r="Q30" s="3"/>
      <c r="R30" s="3"/>
      <c r="S30" s="3"/>
      <c r="T30" s="3"/>
      <c r="U30" s="3"/>
      <c r="V30" s="3"/>
      <c r="W30" s="3"/>
      <c r="X30" s="5"/>
      <c r="Y30" s="3"/>
      <c r="Z30" s="332" t="s">
        <v>175</v>
      </c>
      <c r="AA30" s="332"/>
      <c r="AB30" s="332"/>
      <c r="AC30" s="332"/>
      <c r="AD30" s="332"/>
      <c r="AE30" s="332"/>
      <c r="AF30" s="332"/>
      <c r="AG30" s="8" t="s">
        <v>143</v>
      </c>
      <c r="AH30" s="3"/>
      <c r="AI30" s="6"/>
    </row>
    <row r="31" spans="1:34" ht="18"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ht="18" customHeight="1"/>
    <row r="33" spans="1:34" ht="18" customHeight="1">
      <c r="A33" s="337" t="s">
        <v>176</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row>
    <row r="34" ht="18" customHeight="1"/>
    <row r="35" spans="1:34" ht="18" customHeight="1">
      <c r="A35" s="329" t="s">
        <v>177</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row>
    <row r="36" ht="18" customHeight="1">
      <c r="A36" s="16" t="s">
        <v>178</v>
      </c>
    </row>
    <row r="37" spans="1:34" ht="18" customHeight="1">
      <c r="A37" s="349" t="s">
        <v>179</v>
      </c>
      <c r="B37" s="349"/>
      <c r="C37" s="349"/>
      <c r="D37" s="349"/>
      <c r="E37" s="349"/>
      <c r="F37" s="349"/>
      <c r="G37" s="349"/>
      <c r="H37" s="349"/>
      <c r="I37" s="349"/>
      <c r="J37" s="349"/>
      <c r="K37" s="349"/>
      <c r="L37" s="350" t="s">
        <v>180</v>
      </c>
      <c r="M37" s="350"/>
      <c r="N37" s="350"/>
      <c r="O37" s="350"/>
      <c r="P37" s="350"/>
      <c r="Q37" s="350"/>
      <c r="R37" s="350"/>
      <c r="S37" s="350"/>
      <c r="T37" s="350"/>
      <c r="U37" s="350"/>
      <c r="V37" s="350"/>
      <c r="W37" s="350"/>
      <c r="X37" s="350"/>
      <c r="Y37" s="350"/>
      <c r="Z37" s="350"/>
      <c r="AA37" s="350"/>
      <c r="AB37" s="350"/>
      <c r="AC37" s="350"/>
      <c r="AD37" s="350"/>
      <c r="AE37" s="350"/>
      <c r="AF37" s="350"/>
      <c r="AG37" s="350"/>
      <c r="AH37" s="350"/>
    </row>
    <row r="38" spans="1:34" ht="18" customHeight="1">
      <c r="A38" s="349"/>
      <c r="B38" s="349"/>
      <c r="C38" s="349"/>
      <c r="D38" s="349"/>
      <c r="E38" s="349"/>
      <c r="F38" s="349"/>
      <c r="G38" s="349"/>
      <c r="H38" s="349"/>
      <c r="I38" s="349"/>
      <c r="J38" s="349"/>
      <c r="K38" s="349"/>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row>
    <row r="39" spans="1:35" ht="18" customHeight="1">
      <c r="A39" s="18" t="s">
        <v>181</v>
      </c>
      <c r="B39" s="3"/>
      <c r="C39" s="332" t="s">
        <v>182</v>
      </c>
      <c r="D39" s="332"/>
      <c r="E39" s="332"/>
      <c r="F39" s="332"/>
      <c r="G39" s="332"/>
      <c r="H39" s="332"/>
      <c r="I39" s="332"/>
      <c r="J39" s="332"/>
      <c r="K39" s="8" t="s">
        <v>143</v>
      </c>
      <c r="L39" s="3"/>
      <c r="M39" s="18" t="s">
        <v>183</v>
      </c>
      <c r="N39" s="3"/>
      <c r="O39" s="332" t="s">
        <v>184</v>
      </c>
      <c r="P39" s="332"/>
      <c r="Q39" s="332"/>
      <c r="R39" s="332"/>
      <c r="S39" s="332"/>
      <c r="T39" s="332"/>
      <c r="U39" s="332"/>
      <c r="V39" s="3"/>
      <c r="W39" s="3"/>
      <c r="X39" s="18" t="s">
        <v>185</v>
      </c>
      <c r="Y39" s="3"/>
      <c r="Z39" s="332" t="s">
        <v>186</v>
      </c>
      <c r="AA39" s="332"/>
      <c r="AB39" s="332"/>
      <c r="AC39" s="332"/>
      <c r="AD39" s="332"/>
      <c r="AE39" s="332"/>
      <c r="AF39" s="332"/>
      <c r="AG39" s="8" t="s">
        <v>143</v>
      </c>
      <c r="AH39" s="3"/>
      <c r="AI39" s="6"/>
    </row>
    <row r="40" spans="1:34" ht="18" customHeight="1">
      <c r="A40" s="17" t="s">
        <v>187</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customHeight="1">
      <c r="A41" s="351" t="s">
        <v>188</v>
      </c>
      <c r="B41" s="351"/>
      <c r="C41" s="351"/>
      <c r="D41" s="351"/>
      <c r="E41" s="351"/>
      <c r="F41" s="351"/>
      <c r="G41" s="351"/>
      <c r="H41" s="351"/>
      <c r="I41" s="351"/>
      <c r="J41" s="351"/>
      <c r="K41" s="350" t="s">
        <v>189</v>
      </c>
      <c r="L41" s="350"/>
      <c r="M41" s="350"/>
      <c r="N41" s="350"/>
      <c r="O41" s="350"/>
      <c r="P41" s="350"/>
      <c r="Q41" s="350"/>
      <c r="R41" s="350"/>
      <c r="S41" s="350"/>
      <c r="T41" s="350"/>
      <c r="U41" s="350"/>
      <c r="V41" s="350"/>
      <c r="W41" s="350"/>
      <c r="X41" s="349" t="s">
        <v>190</v>
      </c>
      <c r="Y41" s="349"/>
      <c r="Z41" s="349"/>
      <c r="AA41" s="349"/>
      <c r="AB41" s="349"/>
      <c r="AC41" s="349"/>
      <c r="AD41" s="349"/>
      <c r="AE41" s="349"/>
      <c r="AF41" s="349"/>
      <c r="AG41" s="349"/>
      <c r="AH41" s="349"/>
    </row>
    <row r="42" spans="1:34" ht="18" customHeight="1">
      <c r="A42" s="349" t="s">
        <v>191</v>
      </c>
      <c r="B42" s="349"/>
      <c r="C42" s="349"/>
      <c r="D42" s="349"/>
      <c r="E42" s="349"/>
      <c r="F42" s="349"/>
      <c r="G42" s="349"/>
      <c r="H42" s="349"/>
      <c r="I42" s="349"/>
      <c r="J42" s="349"/>
      <c r="K42" s="350"/>
      <c r="L42" s="350"/>
      <c r="M42" s="350"/>
      <c r="N42" s="350"/>
      <c r="O42" s="350"/>
      <c r="P42" s="350"/>
      <c r="Q42" s="350"/>
      <c r="R42" s="350"/>
      <c r="S42" s="350"/>
      <c r="T42" s="350"/>
      <c r="U42" s="350"/>
      <c r="V42" s="350"/>
      <c r="W42" s="350"/>
      <c r="X42" s="349"/>
      <c r="Y42" s="349"/>
      <c r="Z42" s="349"/>
      <c r="AA42" s="349"/>
      <c r="AB42" s="349"/>
      <c r="AC42" s="349"/>
      <c r="AD42" s="349"/>
      <c r="AE42" s="349"/>
      <c r="AF42" s="349"/>
      <c r="AG42" s="349"/>
      <c r="AH42" s="349"/>
    </row>
    <row r="43" spans="1:35" ht="18" customHeight="1">
      <c r="A43" s="18" t="s">
        <v>192</v>
      </c>
      <c r="B43" s="3"/>
      <c r="C43" s="332" t="s">
        <v>114</v>
      </c>
      <c r="D43" s="332"/>
      <c r="E43" s="332"/>
      <c r="F43" s="332"/>
      <c r="G43" s="332"/>
      <c r="H43" s="332"/>
      <c r="I43" s="8" t="s">
        <v>143</v>
      </c>
      <c r="J43" s="3"/>
      <c r="K43" s="18" t="s">
        <v>193</v>
      </c>
      <c r="L43" s="3"/>
      <c r="M43" s="332" t="s">
        <v>117</v>
      </c>
      <c r="N43" s="332"/>
      <c r="O43" s="332"/>
      <c r="P43" s="332"/>
      <c r="Q43" s="332"/>
      <c r="R43" s="8" t="s">
        <v>143</v>
      </c>
      <c r="S43" s="3"/>
      <c r="T43" s="18" t="s">
        <v>194</v>
      </c>
      <c r="U43" s="3"/>
      <c r="V43" s="332" t="s">
        <v>195</v>
      </c>
      <c r="W43" s="332"/>
      <c r="X43" s="332"/>
      <c r="Y43" s="332"/>
      <c r="Z43" s="18" t="s">
        <v>196</v>
      </c>
      <c r="AA43" s="3"/>
      <c r="AB43" s="332" t="s">
        <v>197</v>
      </c>
      <c r="AC43" s="332"/>
      <c r="AD43" s="332"/>
      <c r="AE43" s="332"/>
      <c r="AF43" s="332"/>
      <c r="AG43" s="8" t="s">
        <v>143</v>
      </c>
      <c r="AH43" s="3"/>
      <c r="AI43" s="6"/>
    </row>
    <row r="44" spans="1:34" ht="18"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customHeight="1">
      <c r="A45" s="349" t="s">
        <v>198</v>
      </c>
      <c r="B45" s="349"/>
      <c r="C45" s="349"/>
      <c r="D45" s="349"/>
      <c r="E45" s="349"/>
      <c r="F45" s="349"/>
      <c r="G45" s="349"/>
      <c r="H45" s="349"/>
      <c r="I45" s="349"/>
      <c r="J45" s="349"/>
      <c r="K45" s="350" t="s">
        <v>199</v>
      </c>
      <c r="L45" s="350"/>
      <c r="M45" s="350"/>
      <c r="N45" s="350"/>
      <c r="O45" s="350"/>
      <c r="P45" s="350"/>
      <c r="Q45" s="350"/>
      <c r="R45" s="350"/>
      <c r="S45" s="350"/>
      <c r="T45" s="350"/>
      <c r="U45" s="350"/>
      <c r="V45" s="350"/>
      <c r="W45" s="350"/>
      <c r="X45" s="349" t="s">
        <v>200</v>
      </c>
      <c r="Y45" s="349"/>
      <c r="Z45" s="349"/>
      <c r="AA45" s="349"/>
      <c r="AB45" s="349"/>
      <c r="AC45" s="349"/>
      <c r="AD45" s="349"/>
      <c r="AE45" s="349"/>
      <c r="AF45" s="349"/>
      <c r="AG45" s="349"/>
      <c r="AH45" s="349"/>
    </row>
    <row r="46" spans="1:34" ht="18" customHeight="1">
      <c r="A46" s="349"/>
      <c r="B46" s="349"/>
      <c r="C46" s="349"/>
      <c r="D46" s="349"/>
      <c r="E46" s="349"/>
      <c r="F46" s="349"/>
      <c r="G46" s="349"/>
      <c r="H46" s="349"/>
      <c r="I46" s="349"/>
      <c r="J46" s="349"/>
      <c r="K46" s="350"/>
      <c r="L46" s="350"/>
      <c r="M46" s="350"/>
      <c r="N46" s="350"/>
      <c r="O46" s="350"/>
      <c r="P46" s="350"/>
      <c r="Q46" s="350"/>
      <c r="R46" s="350"/>
      <c r="S46" s="350"/>
      <c r="T46" s="350"/>
      <c r="U46" s="350"/>
      <c r="V46" s="350"/>
      <c r="W46" s="350"/>
      <c r="X46" s="349"/>
      <c r="Y46" s="349"/>
      <c r="Z46" s="349"/>
      <c r="AA46" s="349"/>
      <c r="AB46" s="349"/>
      <c r="AC46" s="349"/>
      <c r="AD46" s="349"/>
      <c r="AE46" s="349"/>
      <c r="AF46" s="349"/>
      <c r="AG46" s="349"/>
      <c r="AH46" s="349"/>
    </row>
    <row r="47" spans="1:35" ht="18" customHeight="1">
      <c r="A47" s="18" t="s">
        <v>196</v>
      </c>
      <c r="B47" s="3"/>
      <c r="C47" s="332" t="s">
        <v>197</v>
      </c>
      <c r="D47" s="332"/>
      <c r="E47" s="332"/>
      <c r="F47" s="332"/>
      <c r="G47" s="332"/>
      <c r="H47" s="332"/>
      <c r="I47" s="332"/>
      <c r="J47" s="332"/>
      <c r="K47" s="8" t="s">
        <v>143</v>
      </c>
      <c r="L47" s="3"/>
      <c r="M47" s="18" t="s">
        <v>183</v>
      </c>
      <c r="N47" s="3"/>
      <c r="O47" s="332" t="s">
        <v>201</v>
      </c>
      <c r="P47" s="332"/>
      <c r="Q47" s="332"/>
      <c r="R47" s="332"/>
      <c r="S47" s="332"/>
      <c r="T47" s="332"/>
      <c r="U47" s="332"/>
      <c r="V47" s="3"/>
      <c r="W47" s="3"/>
      <c r="X47" s="18" t="s">
        <v>202</v>
      </c>
      <c r="Y47" s="3"/>
      <c r="Z47" s="332" t="s">
        <v>203</v>
      </c>
      <c r="AA47" s="332"/>
      <c r="AB47" s="332"/>
      <c r="AC47" s="332"/>
      <c r="AD47" s="332"/>
      <c r="AE47" s="332"/>
      <c r="AF47" s="332"/>
      <c r="AG47" s="8" t="s">
        <v>143</v>
      </c>
      <c r="AH47" s="3"/>
      <c r="AI47" s="6"/>
    </row>
    <row r="48" spans="1:34" ht="18"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5" ht="18" customHeight="1">
      <c r="A49" s="18" t="s">
        <v>204</v>
      </c>
      <c r="B49" s="3"/>
      <c r="C49" s="3"/>
      <c r="D49" s="3"/>
      <c r="E49" s="3"/>
      <c r="F49" s="3"/>
      <c r="G49" s="3"/>
      <c r="H49" s="3"/>
      <c r="I49" s="3"/>
      <c r="J49" s="3"/>
      <c r="K49" s="3"/>
      <c r="L49" s="3"/>
      <c r="M49" s="3"/>
      <c r="N49" s="3"/>
      <c r="O49" s="3"/>
      <c r="P49" s="3"/>
      <c r="Q49" s="3"/>
      <c r="R49" s="3"/>
      <c r="S49" s="3"/>
      <c r="T49" s="3"/>
      <c r="U49" s="3"/>
      <c r="V49" s="3"/>
      <c r="W49" s="3"/>
      <c r="X49" s="5"/>
      <c r="Y49" s="3"/>
      <c r="Z49" s="332" t="s">
        <v>205</v>
      </c>
      <c r="AA49" s="332"/>
      <c r="AB49" s="332"/>
      <c r="AC49" s="332"/>
      <c r="AD49" s="332"/>
      <c r="AE49" s="332"/>
      <c r="AF49" s="332"/>
      <c r="AG49" s="8" t="s">
        <v>143</v>
      </c>
      <c r="AH49" s="3"/>
      <c r="AI49" s="6"/>
    </row>
    <row r="50" spans="1:34" ht="18"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customHeight="1">
      <c r="A51" s="351" t="s">
        <v>206</v>
      </c>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row>
    <row r="52" spans="1:34" ht="18" customHeight="1">
      <c r="A52" s="349" t="s">
        <v>207</v>
      </c>
      <c r="B52" s="349"/>
      <c r="C52" s="349"/>
      <c r="D52" s="349"/>
      <c r="E52" s="349"/>
      <c r="F52" s="349"/>
      <c r="G52" s="349"/>
      <c r="H52" s="349"/>
      <c r="I52" s="349"/>
      <c r="J52" s="349"/>
      <c r="K52" s="349"/>
      <c r="L52" s="349"/>
      <c r="M52" s="349"/>
      <c r="N52" s="349"/>
      <c r="O52" s="349"/>
      <c r="P52" s="349"/>
      <c r="Q52" s="350" t="s">
        <v>208</v>
      </c>
      <c r="R52" s="350"/>
      <c r="S52" s="350"/>
      <c r="T52" s="350"/>
      <c r="U52" s="350"/>
      <c r="V52" s="350"/>
      <c r="W52" s="350"/>
      <c r="X52" s="350"/>
      <c r="Y52" s="350"/>
      <c r="Z52" s="350"/>
      <c r="AA52" s="350"/>
      <c r="AB52" s="350"/>
      <c r="AC52" s="350"/>
      <c r="AD52" s="350"/>
      <c r="AE52" s="350"/>
      <c r="AF52" s="350"/>
      <c r="AG52" s="350"/>
      <c r="AH52" s="350"/>
    </row>
    <row r="53" spans="1:34" ht="18" customHeight="1">
      <c r="A53" s="349"/>
      <c r="B53" s="349"/>
      <c r="C53" s="349"/>
      <c r="D53" s="349"/>
      <c r="E53" s="349"/>
      <c r="F53" s="349"/>
      <c r="G53" s="349"/>
      <c r="H53" s="349"/>
      <c r="I53" s="349"/>
      <c r="J53" s="349"/>
      <c r="K53" s="349"/>
      <c r="L53" s="349"/>
      <c r="M53" s="349"/>
      <c r="N53" s="349"/>
      <c r="O53" s="349"/>
      <c r="P53" s="349"/>
      <c r="Q53" s="350"/>
      <c r="R53" s="350"/>
      <c r="S53" s="350"/>
      <c r="T53" s="350"/>
      <c r="U53" s="350"/>
      <c r="V53" s="350"/>
      <c r="W53" s="350"/>
      <c r="X53" s="350"/>
      <c r="Y53" s="350"/>
      <c r="Z53" s="350"/>
      <c r="AA53" s="350"/>
      <c r="AB53" s="350"/>
      <c r="AC53" s="350"/>
      <c r="AD53" s="350"/>
      <c r="AE53" s="350"/>
      <c r="AF53" s="350"/>
      <c r="AG53" s="350"/>
      <c r="AH53" s="350"/>
    </row>
    <row r="54" spans="1:34" ht="18" customHeight="1">
      <c r="A54" s="349"/>
      <c r="B54" s="349"/>
      <c r="C54" s="349"/>
      <c r="D54" s="349"/>
      <c r="E54" s="349"/>
      <c r="F54" s="349"/>
      <c r="G54" s="349"/>
      <c r="H54" s="349"/>
      <c r="I54" s="349"/>
      <c r="J54" s="349"/>
      <c r="K54" s="349"/>
      <c r="L54" s="349"/>
      <c r="M54" s="349"/>
      <c r="N54" s="349"/>
      <c r="O54" s="349"/>
      <c r="P54" s="349"/>
      <c r="Q54" s="350"/>
      <c r="R54" s="350"/>
      <c r="S54" s="350"/>
      <c r="T54" s="350"/>
      <c r="U54" s="350"/>
      <c r="V54" s="350"/>
      <c r="W54" s="350"/>
      <c r="X54" s="350"/>
      <c r="Y54" s="350"/>
      <c r="Z54" s="350"/>
      <c r="AA54" s="350"/>
      <c r="AB54" s="350"/>
      <c r="AC54" s="350"/>
      <c r="AD54" s="350"/>
      <c r="AE54" s="350"/>
      <c r="AF54" s="350"/>
      <c r="AG54" s="350"/>
      <c r="AH54" s="350"/>
    </row>
    <row r="55" spans="1:35" ht="18" customHeight="1">
      <c r="A55" s="18" t="s">
        <v>209</v>
      </c>
      <c r="B55" s="3"/>
      <c r="C55" s="332" t="s">
        <v>210</v>
      </c>
      <c r="D55" s="332"/>
      <c r="E55" s="332"/>
      <c r="F55" s="332"/>
      <c r="G55" s="332"/>
      <c r="H55" s="332"/>
      <c r="I55" s="332"/>
      <c r="J55" s="332"/>
      <c r="K55" s="8" t="s">
        <v>143</v>
      </c>
      <c r="L55" s="3"/>
      <c r="M55" s="18" t="s">
        <v>211</v>
      </c>
      <c r="N55" s="3"/>
      <c r="O55" s="332" t="s">
        <v>212</v>
      </c>
      <c r="P55" s="332"/>
      <c r="Q55" s="332"/>
      <c r="R55" s="332"/>
      <c r="S55" s="332"/>
      <c r="T55" s="332"/>
      <c r="U55" s="332"/>
      <c r="V55" s="3"/>
      <c r="W55" s="3"/>
      <c r="X55" s="18" t="s">
        <v>213</v>
      </c>
      <c r="Y55" s="3"/>
      <c r="Z55" s="332" t="s">
        <v>214</v>
      </c>
      <c r="AA55" s="332"/>
      <c r="AB55" s="332"/>
      <c r="AC55" s="332"/>
      <c r="AD55" s="332"/>
      <c r="AE55" s="332"/>
      <c r="AF55" s="332"/>
      <c r="AG55" s="8" t="s">
        <v>143</v>
      </c>
      <c r="AH55" s="3"/>
      <c r="AI55" s="6"/>
    </row>
    <row r="56" spans="1:34" ht="18"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8" customHeight="1">
      <c r="A57" s="351" t="s">
        <v>215</v>
      </c>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row>
    <row r="58" ht="18" customHeight="1">
      <c r="A58" s="16" t="s">
        <v>216</v>
      </c>
    </row>
    <row r="59" spans="1:35" ht="18" customHeight="1">
      <c r="A59" s="18" t="s">
        <v>217</v>
      </c>
      <c r="B59" s="3"/>
      <c r="C59" s="332" t="s">
        <v>218</v>
      </c>
      <c r="D59" s="332"/>
      <c r="E59" s="332"/>
      <c r="F59" s="332"/>
      <c r="G59" s="332"/>
      <c r="H59" s="332"/>
      <c r="I59" s="332"/>
      <c r="J59" s="332"/>
      <c r="K59" s="8" t="s">
        <v>143</v>
      </c>
      <c r="L59" s="3"/>
      <c r="M59" s="18" t="s">
        <v>219</v>
      </c>
      <c r="N59" s="3"/>
      <c r="O59" s="332" t="s">
        <v>10</v>
      </c>
      <c r="P59" s="332"/>
      <c r="Q59" s="332"/>
      <c r="R59" s="332"/>
      <c r="S59" s="332"/>
      <c r="T59" s="332"/>
      <c r="U59" s="332"/>
      <c r="V59" s="3"/>
      <c r="W59" s="3"/>
      <c r="X59" s="18" t="s">
        <v>220</v>
      </c>
      <c r="Y59" s="3"/>
      <c r="Z59" s="332" t="s">
        <v>221</v>
      </c>
      <c r="AA59" s="332"/>
      <c r="AB59" s="332"/>
      <c r="AC59" s="332"/>
      <c r="AD59" s="332"/>
      <c r="AE59" s="332"/>
      <c r="AF59" s="332"/>
      <c r="AG59" s="8" t="s">
        <v>143</v>
      </c>
      <c r="AH59" s="3"/>
      <c r="AI59" s="6"/>
    </row>
    <row r="60" spans="1:34" ht="18"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8" customHeight="1">
      <c r="A61" s="337" t="s">
        <v>222</v>
      </c>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row>
    <row r="62" ht="18" customHeight="1"/>
    <row r="63" ht="18" customHeight="1">
      <c r="A63" s="16" t="s">
        <v>223</v>
      </c>
    </row>
    <row r="64" spans="1:35" ht="18" customHeight="1">
      <c r="A64" s="18" t="s">
        <v>224</v>
      </c>
      <c r="B64" s="3"/>
      <c r="C64" s="3"/>
      <c r="D64" s="3"/>
      <c r="E64" s="332" t="s">
        <v>225</v>
      </c>
      <c r="F64" s="332"/>
      <c r="G64" s="332"/>
      <c r="H64" s="332"/>
      <c r="I64" s="332"/>
      <c r="J64" s="332"/>
      <c r="K64" s="8" t="s">
        <v>143</v>
      </c>
      <c r="L64" s="3"/>
      <c r="M64" s="18" t="s">
        <v>226</v>
      </c>
      <c r="N64" s="3"/>
      <c r="O64" s="332" t="s">
        <v>227</v>
      </c>
      <c r="P64" s="332"/>
      <c r="Q64" s="332"/>
      <c r="R64" s="332"/>
      <c r="S64" s="332"/>
      <c r="T64" s="332"/>
      <c r="U64" s="332"/>
      <c r="V64" s="3"/>
      <c r="W64" s="3"/>
      <c r="X64" s="18" t="s">
        <v>228</v>
      </c>
      <c r="Y64" s="3"/>
      <c r="Z64" s="332" t="s">
        <v>229</v>
      </c>
      <c r="AA64" s="332"/>
      <c r="AB64" s="332"/>
      <c r="AC64" s="332"/>
      <c r="AD64" s="332"/>
      <c r="AE64" s="332"/>
      <c r="AF64" s="332"/>
      <c r="AG64" s="8" t="s">
        <v>143</v>
      </c>
      <c r="AH64" s="3"/>
      <c r="AI64" s="6"/>
    </row>
    <row r="65" spans="1:34" ht="18"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ht="18" customHeight="1">
      <c r="A66" s="16" t="s">
        <v>230</v>
      </c>
    </row>
    <row r="67" spans="1:35" ht="18" customHeight="1">
      <c r="A67" s="18" t="s">
        <v>231</v>
      </c>
      <c r="B67" s="3"/>
      <c r="C67" s="3"/>
      <c r="D67" s="3"/>
      <c r="E67" s="332" t="s">
        <v>112</v>
      </c>
      <c r="F67" s="332"/>
      <c r="G67" s="332"/>
      <c r="H67" s="332"/>
      <c r="I67" s="332"/>
      <c r="J67" s="332"/>
      <c r="K67" s="8" t="s">
        <v>143</v>
      </c>
      <c r="L67" s="3"/>
      <c r="M67" s="18" t="s">
        <v>232</v>
      </c>
      <c r="N67" s="3"/>
      <c r="O67" s="332" t="s">
        <v>233</v>
      </c>
      <c r="P67" s="332"/>
      <c r="Q67" s="332"/>
      <c r="R67" s="332"/>
      <c r="S67" s="332"/>
      <c r="T67" s="332"/>
      <c r="U67" s="332"/>
      <c r="V67" s="3"/>
      <c r="W67" s="3"/>
      <c r="X67" s="18" t="s">
        <v>234</v>
      </c>
      <c r="Y67" s="3"/>
      <c r="Z67" s="332" t="s">
        <v>235</v>
      </c>
      <c r="AA67" s="332"/>
      <c r="AB67" s="332"/>
      <c r="AC67" s="332"/>
      <c r="AD67" s="332"/>
      <c r="AE67" s="332"/>
      <c r="AF67" s="332"/>
      <c r="AG67" s="8" t="s">
        <v>143</v>
      </c>
      <c r="AH67" s="3"/>
      <c r="AI67" s="6"/>
    </row>
    <row r="68" spans="1:34" ht="18"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5" ht="18" customHeight="1">
      <c r="A69" s="18" t="s">
        <v>236</v>
      </c>
      <c r="B69" s="3"/>
      <c r="C69" s="3"/>
      <c r="D69" s="3"/>
      <c r="E69" s="3"/>
      <c r="F69" s="3"/>
      <c r="G69" s="3"/>
      <c r="H69" s="3"/>
      <c r="I69" s="3"/>
      <c r="J69" s="3"/>
      <c r="K69" s="3"/>
      <c r="L69" s="3"/>
      <c r="M69" s="3"/>
      <c r="N69" s="3"/>
      <c r="O69" s="3"/>
      <c r="P69" s="3"/>
      <c r="Q69" s="3"/>
      <c r="R69" s="3"/>
      <c r="S69" s="3"/>
      <c r="T69" s="3"/>
      <c r="U69" s="3"/>
      <c r="V69" s="3"/>
      <c r="W69" s="3"/>
      <c r="X69" s="5"/>
      <c r="Y69" s="3"/>
      <c r="Z69" s="332" t="s">
        <v>237</v>
      </c>
      <c r="AA69" s="332"/>
      <c r="AB69" s="332"/>
      <c r="AC69" s="332"/>
      <c r="AD69" s="332"/>
      <c r="AE69" s="332"/>
      <c r="AF69" s="332"/>
      <c r="AG69" s="17" t="s">
        <v>143</v>
      </c>
      <c r="AH69" s="3"/>
      <c r="AI69" s="6"/>
    </row>
    <row r="70" spans="1:34" ht="18"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ht="18" customHeight="1"/>
    <row r="72" spans="1:34" ht="18" customHeight="1">
      <c r="A72" s="337" t="s">
        <v>238</v>
      </c>
      <c r="B72" s="337"/>
      <c r="C72" s="337"/>
      <c r="D72" s="337"/>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row>
    <row r="73" spans="1:34" ht="18" customHeight="1">
      <c r="A73" s="349" t="s">
        <v>239</v>
      </c>
      <c r="B73" s="349"/>
      <c r="C73" s="349"/>
      <c r="D73" s="349"/>
      <c r="E73" s="349"/>
      <c r="F73" s="349"/>
      <c r="G73" s="349"/>
      <c r="H73" s="349"/>
      <c r="I73" s="349"/>
      <c r="J73" s="349"/>
      <c r="K73" s="349"/>
      <c r="L73" s="349"/>
      <c r="M73" s="349"/>
      <c r="N73" s="349"/>
      <c r="O73" s="350" t="s">
        <v>240</v>
      </c>
      <c r="P73" s="350"/>
      <c r="Q73" s="350"/>
      <c r="R73" s="350"/>
      <c r="S73" s="350"/>
      <c r="T73" s="350"/>
      <c r="U73" s="350"/>
      <c r="V73" s="350"/>
      <c r="W73" s="350"/>
      <c r="X73" s="350"/>
      <c r="Y73" s="350"/>
      <c r="Z73" s="350"/>
      <c r="AA73" s="350"/>
      <c r="AB73" s="350"/>
      <c r="AC73" s="350"/>
      <c r="AD73" s="350"/>
      <c r="AE73" s="350"/>
      <c r="AF73" s="350"/>
      <c r="AG73" s="350"/>
      <c r="AH73" s="350"/>
    </row>
    <row r="74" spans="1:34" ht="18" customHeight="1">
      <c r="A74" s="349"/>
      <c r="B74" s="349"/>
      <c r="C74" s="349"/>
      <c r="D74" s="349"/>
      <c r="E74" s="349"/>
      <c r="F74" s="349"/>
      <c r="G74" s="349"/>
      <c r="H74" s="349"/>
      <c r="I74" s="349"/>
      <c r="J74" s="349"/>
      <c r="K74" s="349"/>
      <c r="L74" s="349"/>
      <c r="M74" s="349"/>
      <c r="N74" s="349"/>
      <c r="O74" s="350"/>
      <c r="P74" s="350"/>
      <c r="Q74" s="350"/>
      <c r="R74" s="350"/>
      <c r="S74" s="350"/>
      <c r="T74" s="350"/>
      <c r="U74" s="350"/>
      <c r="V74" s="350"/>
      <c r="W74" s="350"/>
      <c r="X74" s="350"/>
      <c r="Y74" s="350"/>
      <c r="Z74" s="350"/>
      <c r="AA74" s="350"/>
      <c r="AB74" s="350"/>
      <c r="AC74" s="350"/>
      <c r="AD74" s="350"/>
      <c r="AE74" s="350"/>
      <c r="AF74" s="350"/>
      <c r="AG74" s="350"/>
      <c r="AH74" s="350"/>
    </row>
    <row r="75" ht="18" customHeight="1">
      <c r="A75" s="16" t="s">
        <v>136</v>
      </c>
    </row>
    <row r="76" spans="1:34" ht="18" customHeight="1">
      <c r="A76" s="349" t="s">
        <v>239</v>
      </c>
      <c r="B76" s="349"/>
      <c r="C76" s="349"/>
      <c r="D76" s="349"/>
      <c r="E76" s="349"/>
      <c r="F76" s="349"/>
      <c r="G76" s="349"/>
      <c r="H76" s="349"/>
      <c r="I76" s="349"/>
      <c r="J76" s="349"/>
      <c r="K76" s="349"/>
      <c r="L76" s="349"/>
      <c r="M76" s="349"/>
      <c r="N76" s="349"/>
      <c r="O76" s="350" t="s">
        <v>241</v>
      </c>
      <c r="P76" s="350"/>
      <c r="Q76" s="350"/>
      <c r="R76" s="350"/>
      <c r="S76" s="350"/>
      <c r="T76" s="350"/>
      <c r="U76" s="350"/>
      <c r="V76" s="350"/>
      <c r="W76" s="350"/>
      <c r="X76" s="350"/>
      <c r="Y76" s="350"/>
      <c r="Z76" s="350"/>
      <c r="AA76" s="350"/>
      <c r="AB76" s="350"/>
      <c r="AC76" s="350"/>
      <c r="AD76" s="350"/>
      <c r="AE76" s="350"/>
      <c r="AF76" s="350"/>
      <c r="AG76" s="350"/>
      <c r="AH76" s="350"/>
    </row>
    <row r="77" spans="1:34" ht="18" customHeight="1">
      <c r="A77" s="349"/>
      <c r="B77" s="349"/>
      <c r="C77" s="349"/>
      <c r="D77" s="349"/>
      <c r="E77" s="349"/>
      <c r="F77" s="349"/>
      <c r="G77" s="349"/>
      <c r="H77" s="349"/>
      <c r="I77" s="349"/>
      <c r="J77" s="349"/>
      <c r="K77" s="349"/>
      <c r="L77" s="349"/>
      <c r="M77" s="349"/>
      <c r="N77" s="349"/>
      <c r="O77" s="350"/>
      <c r="P77" s="350"/>
      <c r="Q77" s="350"/>
      <c r="R77" s="350"/>
      <c r="S77" s="350"/>
      <c r="T77" s="350"/>
      <c r="U77" s="350"/>
      <c r="V77" s="350"/>
      <c r="W77" s="350"/>
      <c r="X77" s="350"/>
      <c r="Y77" s="350"/>
      <c r="Z77" s="350"/>
      <c r="AA77" s="350"/>
      <c r="AB77" s="350"/>
      <c r="AC77" s="350"/>
      <c r="AD77" s="350"/>
      <c r="AE77" s="350"/>
      <c r="AF77" s="350"/>
      <c r="AG77" s="350"/>
      <c r="AH77" s="350"/>
    </row>
    <row r="78" spans="1:35" ht="18" customHeight="1">
      <c r="A78" s="18" t="s">
        <v>242</v>
      </c>
      <c r="B78" s="3"/>
      <c r="C78" s="3"/>
      <c r="D78" s="3"/>
      <c r="E78" s="332" t="s">
        <v>243</v>
      </c>
      <c r="F78" s="332"/>
      <c r="G78" s="332"/>
      <c r="H78" s="332"/>
      <c r="I78" s="332"/>
      <c r="J78" s="332"/>
      <c r="K78" s="8" t="s">
        <v>143</v>
      </c>
      <c r="L78" s="3"/>
      <c r="M78" s="18" t="s">
        <v>244</v>
      </c>
      <c r="N78" s="3"/>
      <c r="O78" s="332" t="s">
        <v>245</v>
      </c>
      <c r="P78" s="332"/>
      <c r="Q78" s="332"/>
      <c r="R78" s="332"/>
      <c r="S78" s="332"/>
      <c r="T78" s="332"/>
      <c r="U78" s="332"/>
      <c r="V78" s="3"/>
      <c r="W78" s="3"/>
      <c r="X78" s="18" t="s">
        <v>246</v>
      </c>
      <c r="Y78" s="3"/>
      <c r="Z78" s="332" t="s">
        <v>247</v>
      </c>
      <c r="AA78" s="332"/>
      <c r="AB78" s="332"/>
      <c r="AC78" s="332"/>
      <c r="AD78" s="332"/>
      <c r="AE78" s="332"/>
      <c r="AF78" s="332"/>
      <c r="AG78" s="8" t="s">
        <v>143</v>
      </c>
      <c r="AH78" s="3"/>
      <c r="AI78" s="6"/>
    </row>
    <row r="79" spans="1:34" ht="18"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ht="18" customHeight="1">
      <c r="A80" s="1" t="s">
        <v>248</v>
      </c>
    </row>
    <row r="81" ht="18" customHeight="1"/>
    <row r="82" spans="1:34" ht="18" customHeight="1">
      <c r="A82" s="334" t="s">
        <v>249</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row>
    <row r="83" ht="18" customHeight="1"/>
    <row r="84" spans="1:34" ht="18" customHeight="1">
      <c r="A84" s="337" t="s">
        <v>250</v>
      </c>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row>
    <row r="85" spans="1:34" ht="18" customHeight="1">
      <c r="A85" s="350" t="s">
        <v>251</v>
      </c>
      <c r="B85" s="350"/>
      <c r="C85" s="350"/>
      <c r="D85" s="350"/>
      <c r="E85" s="350"/>
      <c r="F85" s="350"/>
      <c r="G85" s="350"/>
      <c r="H85" s="350"/>
      <c r="I85" s="350"/>
      <c r="J85" s="350"/>
      <c r="K85" s="349" t="s">
        <v>252</v>
      </c>
      <c r="L85" s="349"/>
      <c r="M85" s="349"/>
      <c r="N85" s="349"/>
      <c r="O85" s="349"/>
      <c r="P85" s="349"/>
      <c r="Q85" s="349"/>
      <c r="R85" s="349"/>
      <c r="S85" s="349"/>
      <c r="T85" s="350" t="s">
        <v>253</v>
      </c>
      <c r="U85" s="350"/>
      <c r="V85" s="350"/>
      <c r="W85" s="350"/>
      <c r="X85" s="350"/>
      <c r="Y85" s="350"/>
      <c r="Z85" s="350"/>
      <c r="AA85" s="350"/>
      <c r="AB85" s="350"/>
      <c r="AC85" s="350"/>
      <c r="AD85" s="350"/>
      <c r="AE85" s="350"/>
      <c r="AF85" s="350"/>
      <c r="AG85" s="350"/>
      <c r="AH85" s="350"/>
    </row>
    <row r="86" spans="1:34" ht="18" customHeight="1">
      <c r="A86" s="350"/>
      <c r="B86" s="350"/>
      <c r="C86" s="350"/>
      <c r="D86" s="350"/>
      <c r="E86" s="350"/>
      <c r="F86" s="350"/>
      <c r="G86" s="350"/>
      <c r="H86" s="350"/>
      <c r="I86" s="350"/>
      <c r="J86" s="350"/>
      <c r="K86" s="349"/>
      <c r="L86" s="349"/>
      <c r="M86" s="349"/>
      <c r="N86" s="349"/>
      <c r="O86" s="349"/>
      <c r="P86" s="349"/>
      <c r="Q86" s="349"/>
      <c r="R86" s="349"/>
      <c r="S86" s="349"/>
      <c r="T86" s="350"/>
      <c r="U86" s="350"/>
      <c r="V86" s="350"/>
      <c r="W86" s="350"/>
      <c r="X86" s="350"/>
      <c r="Y86" s="350"/>
      <c r="Z86" s="350"/>
      <c r="AA86" s="350"/>
      <c r="AB86" s="350"/>
      <c r="AC86" s="350"/>
      <c r="AD86" s="350"/>
      <c r="AE86" s="350"/>
      <c r="AF86" s="350"/>
      <c r="AG86" s="350"/>
      <c r="AH86" s="350"/>
    </row>
    <row r="87" spans="1:35" ht="18" customHeight="1">
      <c r="A87" s="18" t="s">
        <v>254</v>
      </c>
      <c r="B87" s="3"/>
      <c r="C87" s="332" t="s">
        <v>255</v>
      </c>
      <c r="D87" s="332"/>
      <c r="E87" s="332"/>
      <c r="F87" s="332"/>
      <c r="G87" s="332"/>
      <c r="H87" s="332"/>
      <c r="I87" s="332"/>
      <c r="J87" s="332"/>
      <c r="K87" s="8" t="s">
        <v>143</v>
      </c>
      <c r="L87" s="3"/>
      <c r="M87" s="18" t="s">
        <v>256</v>
      </c>
      <c r="N87" s="3"/>
      <c r="O87" s="332" t="s">
        <v>257</v>
      </c>
      <c r="P87" s="332"/>
      <c r="Q87" s="332"/>
      <c r="R87" s="18" t="s">
        <v>258</v>
      </c>
      <c r="S87" s="3"/>
      <c r="T87" s="332" t="s">
        <v>259</v>
      </c>
      <c r="U87" s="332"/>
      <c r="V87" s="332"/>
      <c r="W87" s="332"/>
      <c r="X87" s="18" t="s">
        <v>260</v>
      </c>
      <c r="Y87" s="3"/>
      <c r="Z87" s="332" t="s">
        <v>261</v>
      </c>
      <c r="AA87" s="332"/>
      <c r="AB87" s="332"/>
      <c r="AC87" s="332"/>
      <c r="AD87" s="332"/>
      <c r="AE87" s="332"/>
      <c r="AF87" s="332"/>
      <c r="AG87" s="8" t="s">
        <v>143</v>
      </c>
      <c r="AH87" s="3"/>
      <c r="AI87" s="6"/>
    </row>
    <row r="88" spans="1:34" ht="18"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ht="18" customHeight="1">
      <c r="A89" s="337" t="s">
        <v>262</v>
      </c>
      <c r="B89" s="337"/>
      <c r="C89" s="337"/>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row>
    <row r="90" ht="18" customHeight="1"/>
    <row r="91" ht="18" customHeight="1">
      <c r="A91" s="16" t="s">
        <v>263</v>
      </c>
    </row>
    <row r="92" spans="1:35" ht="18" customHeight="1">
      <c r="A92" s="18" t="s">
        <v>260</v>
      </c>
      <c r="B92" s="3"/>
      <c r="C92" s="332" t="s">
        <v>264</v>
      </c>
      <c r="D92" s="332"/>
      <c r="E92" s="332"/>
      <c r="F92" s="332"/>
      <c r="G92" s="332"/>
      <c r="H92" s="332"/>
      <c r="I92" s="332"/>
      <c r="J92" s="332"/>
      <c r="K92" s="8" t="s">
        <v>143</v>
      </c>
      <c r="L92" s="3"/>
      <c r="M92" s="18" t="s">
        <v>265</v>
      </c>
      <c r="N92" s="3"/>
      <c r="O92" s="332" t="s">
        <v>266</v>
      </c>
      <c r="P92" s="332"/>
      <c r="Q92" s="332"/>
      <c r="R92" s="332"/>
      <c r="S92" s="332"/>
      <c r="T92" s="332"/>
      <c r="U92" s="332"/>
      <c r="V92" s="3"/>
      <c r="W92" s="3"/>
      <c r="X92" s="18" t="s">
        <v>267</v>
      </c>
      <c r="Y92" s="3"/>
      <c r="Z92" s="332" t="s">
        <v>268</v>
      </c>
      <c r="AA92" s="332"/>
      <c r="AB92" s="332"/>
      <c r="AC92" s="332"/>
      <c r="AD92" s="332"/>
      <c r="AE92" s="332"/>
      <c r="AF92" s="332"/>
      <c r="AG92" s="8" t="s">
        <v>143</v>
      </c>
      <c r="AH92" s="3"/>
      <c r="AI92" s="6"/>
    </row>
    <row r="93" spans="1:34" ht="18"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5" ht="18" customHeight="1">
      <c r="A94" s="18" t="s">
        <v>269</v>
      </c>
      <c r="B94" s="3"/>
      <c r="C94" s="3"/>
      <c r="D94" s="3"/>
      <c r="E94" s="3"/>
      <c r="F94" s="3"/>
      <c r="G94" s="3"/>
      <c r="H94" s="3"/>
      <c r="I94" s="3"/>
      <c r="J94" s="3"/>
      <c r="K94" s="3"/>
      <c r="L94" s="3"/>
      <c r="M94" s="3"/>
      <c r="N94" s="3"/>
      <c r="O94" s="3"/>
      <c r="P94" s="3"/>
      <c r="Q94" s="3"/>
      <c r="R94" s="3"/>
      <c r="S94" s="3"/>
      <c r="T94" s="3"/>
      <c r="U94" s="3"/>
      <c r="V94" s="3"/>
      <c r="W94" s="3"/>
      <c r="X94" s="5"/>
      <c r="Y94" s="3"/>
      <c r="Z94" s="332" t="s">
        <v>270</v>
      </c>
      <c r="AA94" s="332"/>
      <c r="AB94" s="332"/>
      <c r="AC94" s="332"/>
      <c r="AD94" s="332"/>
      <c r="AE94" s="332"/>
      <c r="AF94" s="332"/>
      <c r="AG94" s="8" t="s">
        <v>143</v>
      </c>
      <c r="AH94" s="3"/>
      <c r="AI94" s="6"/>
    </row>
    <row r="95" spans="1:34" ht="18"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ht="18" customHeight="1"/>
    <row r="97" ht="18" customHeight="1">
      <c r="A97" s="1" t="s">
        <v>271</v>
      </c>
    </row>
    <row r="98" ht="18" customHeight="1"/>
    <row r="99" spans="1:34" ht="18" customHeight="1">
      <c r="A99" s="334" t="s">
        <v>272</v>
      </c>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row>
    <row r="100" ht="18" customHeight="1"/>
    <row r="101" ht="18" customHeight="1"/>
    <row r="102" ht="18" customHeight="1">
      <c r="A102" s="16" t="s">
        <v>273</v>
      </c>
    </row>
    <row r="103" spans="1:35" ht="18" customHeight="1">
      <c r="A103" s="18" t="s">
        <v>274</v>
      </c>
      <c r="B103" s="3"/>
      <c r="C103" s="332" t="s">
        <v>123</v>
      </c>
      <c r="D103" s="332"/>
      <c r="E103" s="332"/>
      <c r="F103" s="332"/>
      <c r="G103" s="332"/>
      <c r="H103" s="332"/>
      <c r="I103" s="332"/>
      <c r="J103" s="332"/>
      <c r="K103" s="8" t="s">
        <v>143</v>
      </c>
      <c r="L103" s="3"/>
      <c r="M103" s="18" t="s">
        <v>275</v>
      </c>
      <c r="N103" s="3"/>
      <c r="O103" s="332" t="s">
        <v>276</v>
      </c>
      <c r="P103" s="332"/>
      <c r="Q103" s="332"/>
      <c r="R103" s="332"/>
      <c r="S103" s="332"/>
      <c r="T103" s="332"/>
      <c r="U103" s="332"/>
      <c r="V103" s="3"/>
      <c r="W103" s="3"/>
      <c r="X103" s="18" t="s">
        <v>254</v>
      </c>
      <c r="Y103" s="3"/>
      <c r="Z103" s="332" t="s">
        <v>255</v>
      </c>
      <c r="AA103" s="332"/>
      <c r="AB103" s="332"/>
      <c r="AC103" s="332"/>
      <c r="AD103" s="332"/>
      <c r="AE103" s="332"/>
      <c r="AF103" s="332"/>
      <c r="AG103" s="8" t="s">
        <v>143</v>
      </c>
      <c r="AH103" s="3"/>
      <c r="AI103" s="6"/>
    </row>
    <row r="104" spans="1:34"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sheetData>
  <sheetProtection/>
  <mergeCells count="89">
    <mergeCell ref="C103:J103"/>
    <mergeCell ref="O103:U103"/>
    <mergeCell ref="Z103:AF103"/>
    <mergeCell ref="A89:AH89"/>
    <mergeCell ref="C92:J92"/>
    <mergeCell ref="O92:U92"/>
    <mergeCell ref="Z92:AF92"/>
    <mergeCell ref="Z94:AF94"/>
    <mergeCell ref="A99:AH99"/>
    <mergeCell ref="A84:AH84"/>
    <mergeCell ref="A85:J86"/>
    <mergeCell ref="K85:S86"/>
    <mergeCell ref="T85:AH86"/>
    <mergeCell ref="C87:J87"/>
    <mergeCell ref="O87:Q87"/>
    <mergeCell ref="T87:W87"/>
    <mergeCell ref="Z87:AF87"/>
    <mergeCell ref="A76:N77"/>
    <mergeCell ref="O76:AH77"/>
    <mergeCell ref="E78:J78"/>
    <mergeCell ref="O78:U78"/>
    <mergeCell ref="Z78:AF78"/>
    <mergeCell ref="A82:AH82"/>
    <mergeCell ref="E67:J67"/>
    <mergeCell ref="O67:U67"/>
    <mergeCell ref="Z67:AF67"/>
    <mergeCell ref="Z69:AF69"/>
    <mergeCell ref="A72:AH72"/>
    <mergeCell ref="A73:N74"/>
    <mergeCell ref="O73:AH74"/>
    <mergeCell ref="A57:AH57"/>
    <mergeCell ref="C59:J59"/>
    <mergeCell ref="O59:U59"/>
    <mergeCell ref="Z59:AF59"/>
    <mergeCell ref="A61:AH61"/>
    <mergeCell ref="E64:J64"/>
    <mergeCell ref="O64:U64"/>
    <mergeCell ref="Z64:AF64"/>
    <mergeCell ref="Z49:AF49"/>
    <mergeCell ref="A51:AH51"/>
    <mergeCell ref="A52:P54"/>
    <mergeCell ref="Q52:AH54"/>
    <mergeCell ref="C55:J55"/>
    <mergeCell ref="O55:U55"/>
    <mergeCell ref="Z55:AF55"/>
    <mergeCell ref="A45:J46"/>
    <mergeCell ref="K45:W46"/>
    <mergeCell ref="X45:AH46"/>
    <mergeCell ref="C47:J47"/>
    <mergeCell ref="O47:U47"/>
    <mergeCell ref="Z47:AF47"/>
    <mergeCell ref="A41:J41"/>
    <mergeCell ref="K41:W42"/>
    <mergeCell ref="X41:AH42"/>
    <mergeCell ref="A42:J42"/>
    <mergeCell ref="C43:H43"/>
    <mergeCell ref="M43:Q43"/>
    <mergeCell ref="V43:Y43"/>
    <mergeCell ref="AB43:AF43"/>
    <mergeCell ref="Z30:AF30"/>
    <mergeCell ref="A33:AH33"/>
    <mergeCell ref="A35:AH35"/>
    <mergeCell ref="A37:K38"/>
    <mergeCell ref="L37:AH38"/>
    <mergeCell ref="C39:J39"/>
    <mergeCell ref="O39:U39"/>
    <mergeCell ref="Z39:AF39"/>
    <mergeCell ref="A20:AH20"/>
    <mergeCell ref="F24:J24"/>
    <mergeCell ref="O24:U24"/>
    <mergeCell ref="Z24:AF24"/>
    <mergeCell ref="F28:J28"/>
    <mergeCell ref="O28:U28"/>
    <mergeCell ref="Z28:AF28"/>
    <mergeCell ref="A13:AH13"/>
    <mergeCell ref="C15:J15"/>
    <mergeCell ref="O15:U15"/>
    <mergeCell ref="Z15:AF15"/>
    <mergeCell ref="C18:J18"/>
    <mergeCell ref="O18:U18"/>
    <mergeCell ref="Z18:AF18"/>
    <mergeCell ref="A2:AH2"/>
    <mergeCell ref="A4:AH4"/>
    <mergeCell ref="C6:J6"/>
    <mergeCell ref="O6:U6"/>
    <mergeCell ref="Z6:AF6"/>
    <mergeCell ref="C10:J10"/>
    <mergeCell ref="O10:U10"/>
    <mergeCell ref="Z10:AF10"/>
  </mergeCells>
  <printOptions/>
  <pageMargins left="0.7916666666666666" right="0" top="0.3888888888888889" bottom="0.3888888888888889" header="0" footer="0"/>
  <pageSetup horizontalDpi="600" verticalDpi="600" orientation="portrait" paperSize="9" scale="98" r:id="rId1"/>
  <rowBreaks count="2" manualBreakCount="2">
    <brk id="31" min="1" max="33" man="1"/>
    <brk id="70" min="1" max="33" man="1"/>
  </rowBreaks>
</worksheet>
</file>

<file path=xl/worksheets/sheet8.xml><?xml version="1.0" encoding="utf-8"?>
<worksheet xmlns="http://schemas.openxmlformats.org/spreadsheetml/2006/main" xmlns:r="http://schemas.openxmlformats.org/officeDocument/2006/relationships">
  <dimension ref="A1:AD23"/>
  <sheetViews>
    <sheetView zoomScalePageLayoutView="0" workbookViewId="0" topLeftCell="A1">
      <selection activeCell="A1" sqref="A1"/>
    </sheetView>
  </sheetViews>
  <sheetFormatPr defaultColWidth="9.140625" defaultRowHeight="12.75"/>
  <cols>
    <col min="1" max="101" width="3.28125" style="0" customWidth="1"/>
  </cols>
  <sheetData>
    <row r="1" ht="27" customHeight="1">
      <c r="A1" s="1" t="s">
        <v>277</v>
      </c>
    </row>
    <row r="2" ht="27" customHeight="1"/>
    <row r="3" ht="27" customHeight="1">
      <c r="B3" s="1" t="s">
        <v>25</v>
      </c>
    </row>
    <row r="4" spans="1:29" ht="27" customHeight="1">
      <c r="A4" s="334" t="s">
        <v>278</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row>
    <row r="5" ht="27" customHeight="1"/>
    <row r="6" ht="27" customHeight="1"/>
    <row r="7" spans="1:30" ht="27" customHeight="1">
      <c r="A7" s="328" t="s">
        <v>279</v>
      </c>
      <c r="B7" s="328"/>
      <c r="C7" s="328"/>
      <c r="D7" s="328"/>
      <c r="E7" s="328"/>
      <c r="F7" s="328"/>
      <c r="G7" s="328"/>
      <c r="H7" s="328"/>
      <c r="I7" s="328"/>
      <c r="J7" s="328"/>
      <c r="K7" s="328"/>
      <c r="L7" s="328"/>
      <c r="M7" s="328"/>
      <c r="N7" s="328" t="s">
        <v>280</v>
      </c>
      <c r="O7" s="328"/>
      <c r="P7" s="328"/>
      <c r="Q7" s="328"/>
      <c r="R7" s="328"/>
      <c r="S7" s="328"/>
      <c r="T7" s="328"/>
      <c r="U7" s="328"/>
      <c r="V7" s="328" t="s">
        <v>281</v>
      </c>
      <c r="W7" s="328"/>
      <c r="X7" s="328"/>
      <c r="Y7" s="328"/>
      <c r="Z7" s="328"/>
      <c r="AA7" s="328"/>
      <c r="AB7" s="328"/>
      <c r="AC7" s="328"/>
      <c r="AD7" s="6"/>
    </row>
    <row r="8" spans="1:30" ht="27" customHeight="1">
      <c r="A8" s="5"/>
      <c r="B8" s="3"/>
      <c r="C8" s="328" t="s">
        <v>288</v>
      </c>
      <c r="D8" s="328"/>
      <c r="E8" s="328"/>
      <c r="F8" s="328"/>
      <c r="G8" s="328"/>
      <c r="H8" s="328"/>
      <c r="I8" s="328"/>
      <c r="J8" s="328"/>
      <c r="K8" s="328"/>
      <c r="L8" s="328"/>
      <c r="M8" s="328"/>
      <c r="N8" s="330" t="s">
        <v>142</v>
      </c>
      <c r="O8" s="330"/>
      <c r="P8" s="330"/>
      <c r="Q8" s="330"/>
      <c r="R8" s="330"/>
      <c r="S8" s="330"/>
      <c r="T8" s="330"/>
      <c r="U8" s="330"/>
      <c r="V8" s="330" t="s">
        <v>289</v>
      </c>
      <c r="W8" s="330"/>
      <c r="X8" s="330"/>
      <c r="Y8" s="330"/>
      <c r="Z8" s="330"/>
      <c r="AA8" s="330"/>
      <c r="AB8" s="330"/>
      <c r="AC8" s="330"/>
      <c r="AD8" s="6"/>
    </row>
    <row r="9" spans="1:30" ht="27" customHeight="1">
      <c r="A9" s="327" t="s">
        <v>282</v>
      </c>
      <c r="B9" s="327"/>
      <c r="C9" s="328" t="s">
        <v>290</v>
      </c>
      <c r="D9" s="328"/>
      <c r="E9" s="328"/>
      <c r="F9" s="328"/>
      <c r="G9" s="328"/>
      <c r="H9" s="328"/>
      <c r="I9" s="328"/>
      <c r="J9" s="328"/>
      <c r="K9" s="328"/>
      <c r="L9" s="328"/>
      <c r="M9" s="328"/>
      <c r="N9" s="330" t="s">
        <v>157</v>
      </c>
      <c r="O9" s="330"/>
      <c r="P9" s="330"/>
      <c r="Q9" s="330"/>
      <c r="R9" s="330"/>
      <c r="S9" s="330"/>
      <c r="T9" s="330"/>
      <c r="U9" s="330"/>
      <c r="V9" s="330" t="s">
        <v>291</v>
      </c>
      <c r="W9" s="330"/>
      <c r="X9" s="330"/>
      <c r="Y9" s="330"/>
      <c r="Z9" s="330"/>
      <c r="AA9" s="330"/>
      <c r="AB9" s="330"/>
      <c r="AC9" s="330"/>
      <c r="AD9" s="6"/>
    </row>
    <row r="10" spans="1:30" ht="27" customHeight="1">
      <c r="A10" s="6"/>
      <c r="C10" s="328" t="s">
        <v>292</v>
      </c>
      <c r="D10" s="328"/>
      <c r="E10" s="328"/>
      <c r="F10" s="328"/>
      <c r="G10" s="328"/>
      <c r="H10" s="328"/>
      <c r="I10" s="328"/>
      <c r="J10" s="328"/>
      <c r="K10" s="328"/>
      <c r="L10" s="328"/>
      <c r="M10" s="328"/>
      <c r="N10" s="330" t="s">
        <v>175</v>
      </c>
      <c r="O10" s="330"/>
      <c r="P10" s="330"/>
      <c r="Q10" s="330"/>
      <c r="R10" s="330"/>
      <c r="S10" s="330"/>
      <c r="T10" s="330"/>
      <c r="U10" s="330"/>
      <c r="V10" s="330" t="s">
        <v>293</v>
      </c>
      <c r="W10" s="330"/>
      <c r="X10" s="330"/>
      <c r="Y10" s="330"/>
      <c r="Z10" s="330"/>
      <c r="AA10" s="330"/>
      <c r="AB10" s="330"/>
      <c r="AC10" s="330"/>
      <c r="AD10" s="6"/>
    </row>
    <row r="11" spans="1:30" ht="27" customHeight="1">
      <c r="A11" s="327" t="s">
        <v>283</v>
      </c>
      <c r="B11" s="327"/>
      <c r="C11" s="5"/>
      <c r="D11" s="3"/>
      <c r="E11" s="3"/>
      <c r="F11" s="3"/>
      <c r="G11" s="328" t="s">
        <v>295</v>
      </c>
      <c r="H11" s="328"/>
      <c r="I11" s="328"/>
      <c r="J11" s="328"/>
      <c r="K11" s="328"/>
      <c r="L11" s="328"/>
      <c r="M11" s="328"/>
      <c r="N11" s="330" t="s">
        <v>205</v>
      </c>
      <c r="O11" s="330"/>
      <c r="P11" s="330"/>
      <c r="Q11" s="330"/>
      <c r="R11" s="330"/>
      <c r="S11" s="330"/>
      <c r="T11" s="330"/>
      <c r="U11" s="330"/>
      <c r="V11" s="330" t="s">
        <v>296</v>
      </c>
      <c r="W11" s="330"/>
      <c r="X11" s="330"/>
      <c r="Y11" s="330"/>
      <c r="Z11" s="330"/>
      <c r="AA11" s="330"/>
      <c r="AB11" s="330"/>
      <c r="AC11" s="330"/>
      <c r="AD11" s="6"/>
    </row>
    <row r="12" spans="1:30" ht="27" customHeight="1">
      <c r="A12" s="6"/>
      <c r="C12" s="327" t="s">
        <v>294</v>
      </c>
      <c r="D12" s="327"/>
      <c r="E12" s="327"/>
      <c r="F12" s="327"/>
      <c r="G12" s="328" t="s">
        <v>297</v>
      </c>
      <c r="H12" s="328"/>
      <c r="I12" s="328"/>
      <c r="J12" s="328"/>
      <c r="K12" s="328"/>
      <c r="L12" s="328"/>
      <c r="M12" s="328"/>
      <c r="N12" s="330" t="s">
        <v>214</v>
      </c>
      <c r="O12" s="330"/>
      <c r="P12" s="330"/>
      <c r="Q12" s="330"/>
      <c r="R12" s="330"/>
      <c r="S12" s="330"/>
      <c r="T12" s="330"/>
      <c r="U12" s="330"/>
      <c r="V12" s="330" t="s">
        <v>298</v>
      </c>
      <c r="W12" s="330"/>
      <c r="X12" s="330"/>
      <c r="Y12" s="330"/>
      <c r="Z12" s="330"/>
      <c r="AA12" s="330"/>
      <c r="AB12" s="330"/>
      <c r="AC12" s="330"/>
      <c r="AD12" s="6"/>
    </row>
    <row r="13" spans="1:30" ht="27" customHeight="1">
      <c r="A13" s="327" t="s">
        <v>284</v>
      </c>
      <c r="B13" s="327"/>
      <c r="C13" s="6"/>
      <c r="G13" s="328" t="s">
        <v>299</v>
      </c>
      <c r="H13" s="328"/>
      <c r="I13" s="328"/>
      <c r="J13" s="328"/>
      <c r="K13" s="328"/>
      <c r="L13" s="328"/>
      <c r="M13" s="328"/>
      <c r="N13" s="330" t="s">
        <v>221</v>
      </c>
      <c r="O13" s="330"/>
      <c r="P13" s="330"/>
      <c r="Q13" s="330"/>
      <c r="R13" s="330"/>
      <c r="S13" s="330"/>
      <c r="T13" s="330"/>
      <c r="U13" s="330"/>
      <c r="V13" s="330" t="s">
        <v>300</v>
      </c>
      <c r="W13" s="330"/>
      <c r="X13" s="330"/>
      <c r="Y13" s="330"/>
      <c r="Z13" s="330"/>
      <c r="AA13" s="330"/>
      <c r="AB13" s="330"/>
      <c r="AC13" s="330"/>
      <c r="AD13" s="6"/>
    </row>
    <row r="14" spans="1:30" ht="27" customHeight="1">
      <c r="A14" s="6"/>
      <c r="C14" s="328" t="s">
        <v>301</v>
      </c>
      <c r="D14" s="328"/>
      <c r="E14" s="328"/>
      <c r="F14" s="328"/>
      <c r="G14" s="328"/>
      <c r="H14" s="328"/>
      <c r="I14" s="328"/>
      <c r="J14" s="328"/>
      <c r="K14" s="328"/>
      <c r="L14" s="328"/>
      <c r="M14" s="328"/>
      <c r="N14" s="330" t="s">
        <v>237</v>
      </c>
      <c r="O14" s="330"/>
      <c r="P14" s="330"/>
      <c r="Q14" s="330"/>
      <c r="R14" s="330"/>
      <c r="S14" s="330"/>
      <c r="T14" s="330"/>
      <c r="U14" s="330"/>
      <c r="V14" s="330" t="s">
        <v>302</v>
      </c>
      <c r="W14" s="330"/>
      <c r="X14" s="330"/>
      <c r="Y14" s="330"/>
      <c r="Z14" s="330"/>
      <c r="AA14" s="330"/>
      <c r="AB14" s="330"/>
      <c r="AC14" s="330"/>
      <c r="AD14" s="6"/>
    </row>
    <row r="15" spans="1:30" ht="27" customHeight="1">
      <c r="A15" s="327" t="s">
        <v>285</v>
      </c>
      <c r="B15" s="327"/>
      <c r="C15" s="328" t="s">
        <v>303</v>
      </c>
      <c r="D15" s="328"/>
      <c r="E15" s="328"/>
      <c r="F15" s="328"/>
      <c r="G15" s="328"/>
      <c r="H15" s="328"/>
      <c r="I15" s="328"/>
      <c r="J15" s="328"/>
      <c r="K15" s="328"/>
      <c r="L15" s="328"/>
      <c r="M15" s="328"/>
      <c r="N15" s="330" t="s">
        <v>247</v>
      </c>
      <c r="O15" s="330"/>
      <c r="P15" s="330"/>
      <c r="Q15" s="330"/>
      <c r="R15" s="330"/>
      <c r="S15" s="330"/>
      <c r="T15" s="330"/>
      <c r="U15" s="330"/>
      <c r="V15" s="330" t="s">
        <v>304</v>
      </c>
      <c r="W15" s="330"/>
      <c r="X15" s="330"/>
      <c r="Y15" s="330"/>
      <c r="Z15" s="330"/>
      <c r="AA15" s="330"/>
      <c r="AB15" s="330"/>
      <c r="AC15" s="330"/>
      <c r="AD15" s="6"/>
    </row>
    <row r="16" spans="1:30" ht="27" customHeight="1">
      <c r="A16" s="6"/>
      <c r="C16" s="328" t="s">
        <v>305</v>
      </c>
      <c r="D16" s="328"/>
      <c r="E16" s="328"/>
      <c r="F16" s="328"/>
      <c r="G16" s="328"/>
      <c r="H16" s="328"/>
      <c r="I16" s="328"/>
      <c r="J16" s="328"/>
      <c r="K16" s="328"/>
      <c r="L16" s="328"/>
      <c r="M16" s="328"/>
      <c r="N16" s="330" t="s">
        <v>306</v>
      </c>
      <c r="O16" s="330"/>
      <c r="P16" s="330"/>
      <c r="Q16" s="330"/>
      <c r="R16" s="330"/>
      <c r="S16" s="330"/>
      <c r="T16" s="330"/>
      <c r="U16" s="330"/>
      <c r="V16" s="330" t="s">
        <v>307</v>
      </c>
      <c r="W16" s="330"/>
      <c r="X16" s="330"/>
      <c r="Y16" s="330"/>
      <c r="Z16" s="330"/>
      <c r="AA16" s="330"/>
      <c r="AB16" s="330"/>
      <c r="AC16" s="330"/>
      <c r="AD16" s="6"/>
    </row>
    <row r="17" spans="1:30" ht="27" customHeight="1">
      <c r="A17" s="327" t="s">
        <v>286</v>
      </c>
      <c r="B17" s="327"/>
      <c r="C17" s="328" t="s">
        <v>308</v>
      </c>
      <c r="D17" s="328"/>
      <c r="E17" s="328"/>
      <c r="F17" s="328"/>
      <c r="G17" s="328"/>
      <c r="H17" s="328"/>
      <c r="I17" s="328"/>
      <c r="J17" s="328"/>
      <c r="K17" s="328"/>
      <c r="L17" s="328"/>
      <c r="M17" s="328"/>
      <c r="N17" s="330" t="s">
        <v>255</v>
      </c>
      <c r="O17" s="330"/>
      <c r="P17" s="330"/>
      <c r="Q17" s="330"/>
      <c r="R17" s="330"/>
      <c r="S17" s="330"/>
      <c r="T17" s="330"/>
      <c r="U17" s="330"/>
      <c r="V17" s="330" t="s">
        <v>309</v>
      </c>
      <c r="W17" s="330"/>
      <c r="X17" s="330"/>
      <c r="Y17" s="330"/>
      <c r="Z17" s="330"/>
      <c r="AA17" s="330"/>
      <c r="AB17" s="330"/>
      <c r="AC17" s="330"/>
      <c r="AD17" s="6"/>
    </row>
    <row r="18" spans="1:30" ht="27" customHeight="1">
      <c r="A18" s="6"/>
      <c r="C18" s="352" t="s">
        <v>310</v>
      </c>
      <c r="D18" s="352"/>
      <c r="E18" s="352"/>
      <c r="F18" s="352"/>
      <c r="G18" s="328" t="s">
        <v>311</v>
      </c>
      <c r="H18" s="328"/>
      <c r="I18" s="328"/>
      <c r="J18" s="328"/>
      <c r="K18" s="328"/>
      <c r="L18" s="328"/>
      <c r="M18" s="328"/>
      <c r="N18" s="330" t="s">
        <v>261</v>
      </c>
      <c r="O18" s="330"/>
      <c r="P18" s="330"/>
      <c r="Q18" s="330"/>
      <c r="R18" s="330"/>
      <c r="S18" s="330"/>
      <c r="T18" s="330"/>
      <c r="U18" s="330"/>
      <c r="V18" s="330" t="s">
        <v>312</v>
      </c>
      <c r="W18" s="330"/>
      <c r="X18" s="330"/>
      <c r="Y18" s="330"/>
      <c r="Z18" s="330"/>
      <c r="AA18" s="330"/>
      <c r="AB18" s="330"/>
      <c r="AC18" s="330"/>
      <c r="AD18" s="6"/>
    </row>
    <row r="19" spans="1:30" ht="30" customHeight="1">
      <c r="A19" s="327" t="s">
        <v>287</v>
      </c>
      <c r="B19" s="327"/>
      <c r="C19" s="352"/>
      <c r="D19" s="352"/>
      <c r="E19" s="352"/>
      <c r="F19" s="352"/>
      <c r="G19" s="353" t="s">
        <v>313</v>
      </c>
      <c r="H19" s="353"/>
      <c r="I19" s="353"/>
      <c r="J19" s="353"/>
      <c r="K19" s="353"/>
      <c r="L19" s="353"/>
      <c r="M19" s="353"/>
      <c r="N19" s="330" t="s">
        <v>268</v>
      </c>
      <c r="O19" s="330"/>
      <c r="P19" s="330"/>
      <c r="Q19" s="330"/>
      <c r="R19" s="330"/>
      <c r="S19" s="330"/>
      <c r="T19" s="330"/>
      <c r="U19" s="330"/>
      <c r="V19" s="330" t="s">
        <v>314</v>
      </c>
      <c r="W19" s="330"/>
      <c r="X19" s="330"/>
      <c r="Y19" s="330"/>
      <c r="Z19" s="330"/>
      <c r="AA19" s="330"/>
      <c r="AB19" s="330"/>
      <c r="AC19" s="330"/>
      <c r="AD19" s="6"/>
    </row>
    <row r="20" spans="1:30" ht="27" customHeight="1">
      <c r="A20" s="354" t="s">
        <v>315</v>
      </c>
      <c r="B20" s="354"/>
      <c r="C20" s="354"/>
      <c r="D20" s="354"/>
      <c r="E20" s="354"/>
      <c r="F20" s="354"/>
      <c r="G20" s="354"/>
      <c r="H20" s="354"/>
      <c r="I20" s="354"/>
      <c r="J20" s="354"/>
      <c r="K20" s="354"/>
      <c r="L20" s="354"/>
      <c r="M20" s="354"/>
      <c r="N20" s="355" t="s">
        <v>316</v>
      </c>
      <c r="O20" s="355"/>
      <c r="P20" s="355"/>
      <c r="Q20" s="355"/>
      <c r="R20" s="355"/>
      <c r="S20" s="355"/>
      <c r="T20" s="355"/>
      <c r="U20" s="355"/>
      <c r="V20" s="355" t="s">
        <v>317</v>
      </c>
      <c r="W20" s="355"/>
      <c r="X20" s="355"/>
      <c r="Y20" s="355"/>
      <c r="Z20" s="355"/>
      <c r="AA20" s="355"/>
      <c r="AB20" s="355"/>
      <c r="AC20" s="355"/>
      <c r="AD20" s="6"/>
    </row>
    <row r="21" ht="27" customHeight="1"/>
    <row r="22" spans="1:30" ht="27" customHeight="1">
      <c r="A22" s="328" t="s">
        <v>318</v>
      </c>
      <c r="B22" s="328"/>
      <c r="C22" s="328"/>
      <c r="D22" s="328"/>
      <c r="E22" s="328"/>
      <c r="F22" s="328"/>
      <c r="G22" s="328"/>
      <c r="H22" s="328"/>
      <c r="I22" s="328"/>
      <c r="J22" s="328"/>
      <c r="K22" s="328"/>
      <c r="L22" s="328"/>
      <c r="M22" s="328"/>
      <c r="N22" s="330" t="s">
        <v>33</v>
      </c>
      <c r="O22" s="330"/>
      <c r="P22" s="330"/>
      <c r="Q22" s="330"/>
      <c r="R22" s="330"/>
      <c r="S22" s="330"/>
      <c r="T22" s="330"/>
      <c r="U22" s="330"/>
      <c r="V22" s="357" t="s">
        <v>319</v>
      </c>
      <c r="W22" s="357"/>
      <c r="X22" s="357"/>
      <c r="Y22" s="357"/>
      <c r="Z22" s="357"/>
      <c r="AA22" s="357"/>
      <c r="AB22" s="357"/>
      <c r="AC22" s="357"/>
      <c r="AD22" s="6"/>
    </row>
    <row r="23" spans="1:30" ht="27" customHeight="1">
      <c r="A23" s="354" t="s">
        <v>320</v>
      </c>
      <c r="B23" s="354"/>
      <c r="C23" s="354"/>
      <c r="D23" s="354"/>
      <c r="E23" s="354"/>
      <c r="F23" s="354"/>
      <c r="G23" s="354"/>
      <c r="H23" s="354"/>
      <c r="I23" s="354"/>
      <c r="J23" s="354"/>
      <c r="K23" s="354"/>
      <c r="L23" s="354"/>
      <c r="M23" s="354"/>
      <c r="N23" s="355" t="s">
        <v>321</v>
      </c>
      <c r="O23" s="355"/>
      <c r="P23" s="355"/>
      <c r="Q23" s="355"/>
      <c r="R23" s="355"/>
      <c r="S23" s="355"/>
      <c r="T23" s="355"/>
      <c r="U23" s="355"/>
      <c r="V23" s="356" t="s">
        <v>143</v>
      </c>
      <c r="W23" s="356"/>
      <c r="X23" s="356"/>
      <c r="Y23" s="356"/>
      <c r="Z23" s="356"/>
      <c r="AA23" s="356"/>
      <c r="AB23" s="356"/>
      <c r="AC23" s="356"/>
      <c r="AD23" s="6"/>
    </row>
  </sheetData>
  <sheetProtection/>
  <mergeCells count="57">
    <mergeCell ref="A23:M23"/>
    <mergeCell ref="N23:U23"/>
    <mergeCell ref="V23:AC23"/>
    <mergeCell ref="A20:M20"/>
    <mergeCell ref="N20:U20"/>
    <mergeCell ref="V20:AC20"/>
    <mergeCell ref="A22:M22"/>
    <mergeCell ref="N22:U22"/>
    <mergeCell ref="V22:AC22"/>
    <mergeCell ref="C17:M17"/>
    <mergeCell ref="N17:U17"/>
    <mergeCell ref="V17:AC17"/>
    <mergeCell ref="C18:F19"/>
    <mergeCell ref="G18:M18"/>
    <mergeCell ref="N18:U18"/>
    <mergeCell ref="V18:AC18"/>
    <mergeCell ref="G19:M19"/>
    <mergeCell ref="N19:U19"/>
    <mergeCell ref="V19:AC19"/>
    <mergeCell ref="C15:M15"/>
    <mergeCell ref="N15:U15"/>
    <mergeCell ref="V15:AC15"/>
    <mergeCell ref="C16:M16"/>
    <mergeCell ref="N16:U16"/>
    <mergeCell ref="V16:AC16"/>
    <mergeCell ref="G13:M13"/>
    <mergeCell ref="N13:U13"/>
    <mergeCell ref="V13:AC13"/>
    <mergeCell ref="C14:M14"/>
    <mergeCell ref="N14:U14"/>
    <mergeCell ref="V14:AC14"/>
    <mergeCell ref="C12:F12"/>
    <mergeCell ref="G11:M11"/>
    <mergeCell ref="N11:U11"/>
    <mergeCell ref="V11:AC11"/>
    <mergeCell ref="G12:M12"/>
    <mergeCell ref="N12:U12"/>
    <mergeCell ref="V12:AC12"/>
    <mergeCell ref="A13:B13"/>
    <mergeCell ref="A15:B15"/>
    <mergeCell ref="A17:B17"/>
    <mergeCell ref="A19:B19"/>
    <mergeCell ref="C8:M8"/>
    <mergeCell ref="N8:U8"/>
    <mergeCell ref="C9:M9"/>
    <mergeCell ref="N9:U9"/>
    <mergeCell ref="C10:M10"/>
    <mergeCell ref="N10:U10"/>
    <mergeCell ref="A4:AC4"/>
    <mergeCell ref="A7:M7"/>
    <mergeCell ref="N7:U7"/>
    <mergeCell ref="V7:AC7"/>
    <mergeCell ref="A9:B9"/>
    <mergeCell ref="A11:B11"/>
    <mergeCell ref="V8:AC8"/>
    <mergeCell ref="V9:AC9"/>
    <mergeCell ref="V10:AC10"/>
  </mergeCells>
  <printOptions/>
  <pageMargins left="0.7916666666666666" right="0" top="0.3888888888888889" bottom="0.3888888888888889" header="0" footer="0"/>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AG30"/>
  <sheetViews>
    <sheetView zoomScalePageLayoutView="0" workbookViewId="0" topLeftCell="A1">
      <selection activeCell="A1" sqref="A1"/>
    </sheetView>
  </sheetViews>
  <sheetFormatPr defaultColWidth="9.140625" defaultRowHeight="12.75"/>
  <cols>
    <col min="1" max="101" width="2.8515625" style="0" customWidth="1"/>
  </cols>
  <sheetData>
    <row r="1" ht="26.25" customHeight="1">
      <c r="B1" s="1" t="s">
        <v>35</v>
      </c>
    </row>
    <row r="2" ht="26.25" customHeight="1"/>
    <row r="3" spans="1:32" ht="26.25" customHeight="1">
      <c r="A3" s="334" t="s">
        <v>322</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row>
    <row r="4" ht="26.25" customHeight="1">
      <c r="AC4" s="1" t="s">
        <v>323</v>
      </c>
    </row>
    <row r="5" spans="1:33" ht="26.25" customHeight="1">
      <c r="A5" s="5"/>
      <c r="B5" s="358" t="s">
        <v>44</v>
      </c>
      <c r="C5" s="358"/>
      <c r="D5" s="358"/>
      <c r="E5" s="358"/>
      <c r="F5" s="358"/>
      <c r="G5" s="328" t="s">
        <v>324</v>
      </c>
      <c r="H5" s="328"/>
      <c r="I5" s="328"/>
      <c r="J5" s="328"/>
      <c r="K5" s="328"/>
      <c r="L5" s="328"/>
      <c r="M5" s="328"/>
      <c r="N5" s="328"/>
      <c r="O5" s="328"/>
      <c r="P5" s="328"/>
      <c r="Q5" s="328" t="s">
        <v>325</v>
      </c>
      <c r="R5" s="328"/>
      <c r="S5" s="328"/>
      <c r="T5" s="328"/>
      <c r="U5" s="328"/>
      <c r="V5" s="328"/>
      <c r="W5" s="328"/>
      <c r="X5" s="328"/>
      <c r="Y5" s="328"/>
      <c r="Z5" s="328"/>
      <c r="AA5" s="359" t="s">
        <v>326</v>
      </c>
      <c r="AB5" s="359"/>
      <c r="AC5" s="359"/>
      <c r="AD5" s="359"/>
      <c r="AE5" s="359"/>
      <c r="AF5" s="359"/>
      <c r="AG5" s="6"/>
    </row>
    <row r="6" spans="1:33" ht="26.25" customHeight="1">
      <c r="A6" s="6"/>
      <c r="B6" s="358"/>
      <c r="C6" s="358"/>
      <c r="D6" s="358"/>
      <c r="E6" s="358"/>
      <c r="F6" s="358"/>
      <c r="G6" s="328" t="s">
        <v>327</v>
      </c>
      <c r="H6" s="328"/>
      <c r="I6" s="328"/>
      <c r="J6" s="328"/>
      <c r="K6" s="328"/>
      <c r="L6" s="328" t="s">
        <v>328</v>
      </c>
      <c r="M6" s="328"/>
      <c r="N6" s="328"/>
      <c r="O6" s="328"/>
      <c r="P6" s="328"/>
      <c r="Q6" s="328" t="s">
        <v>327</v>
      </c>
      <c r="R6" s="328"/>
      <c r="S6" s="328"/>
      <c r="T6" s="328"/>
      <c r="U6" s="328"/>
      <c r="V6" s="328" t="s">
        <v>328</v>
      </c>
      <c r="W6" s="328"/>
      <c r="X6" s="328"/>
      <c r="Y6" s="328"/>
      <c r="Z6" s="328"/>
      <c r="AA6" s="359"/>
      <c r="AB6" s="359"/>
      <c r="AC6" s="359"/>
      <c r="AD6" s="359"/>
      <c r="AE6" s="359"/>
      <c r="AF6" s="359"/>
      <c r="AG6" s="6"/>
    </row>
    <row r="7" spans="1:33" ht="26.25" customHeight="1">
      <c r="A7" s="328" t="s">
        <v>329</v>
      </c>
      <c r="B7" s="328"/>
      <c r="C7" s="328"/>
      <c r="D7" s="328"/>
      <c r="E7" s="328"/>
      <c r="F7" s="328"/>
      <c r="G7" s="330" t="s">
        <v>80</v>
      </c>
      <c r="H7" s="330"/>
      <c r="I7" s="330"/>
      <c r="J7" s="330"/>
      <c r="K7" s="330"/>
      <c r="L7" s="330" t="s">
        <v>142</v>
      </c>
      <c r="M7" s="330"/>
      <c r="N7" s="330"/>
      <c r="O7" s="330"/>
      <c r="P7" s="330"/>
      <c r="Q7" s="330" t="s">
        <v>80</v>
      </c>
      <c r="R7" s="330"/>
      <c r="S7" s="330"/>
      <c r="T7" s="330"/>
      <c r="U7" s="330"/>
      <c r="V7" s="330" t="s">
        <v>80</v>
      </c>
      <c r="W7" s="330"/>
      <c r="X7" s="330"/>
      <c r="Y7" s="330"/>
      <c r="Z7" s="330"/>
      <c r="AA7" s="330" t="s">
        <v>80</v>
      </c>
      <c r="AB7" s="330"/>
      <c r="AC7" s="330"/>
      <c r="AD7" s="330"/>
      <c r="AE7" s="330"/>
      <c r="AF7" s="330"/>
      <c r="AG7" s="6"/>
    </row>
    <row r="8" spans="1:33" ht="26.25" customHeight="1">
      <c r="A8" s="328" t="s">
        <v>330</v>
      </c>
      <c r="B8" s="328"/>
      <c r="C8" s="328"/>
      <c r="D8" s="328"/>
      <c r="E8" s="328"/>
      <c r="F8" s="328"/>
      <c r="G8" s="330" t="s">
        <v>80</v>
      </c>
      <c r="H8" s="330"/>
      <c r="I8" s="330"/>
      <c r="J8" s="330"/>
      <c r="K8" s="330"/>
      <c r="L8" s="330" t="s">
        <v>80</v>
      </c>
      <c r="M8" s="330"/>
      <c r="N8" s="330"/>
      <c r="O8" s="330"/>
      <c r="P8" s="330"/>
      <c r="Q8" s="330" t="s">
        <v>331</v>
      </c>
      <c r="R8" s="330"/>
      <c r="S8" s="330"/>
      <c r="T8" s="330"/>
      <c r="U8" s="330"/>
      <c r="V8" s="330" t="s">
        <v>80</v>
      </c>
      <c r="W8" s="330"/>
      <c r="X8" s="330"/>
      <c r="Y8" s="330"/>
      <c r="Z8" s="330"/>
      <c r="AA8" s="330" t="s">
        <v>332</v>
      </c>
      <c r="AB8" s="330"/>
      <c r="AC8" s="330"/>
      <c r="AD8" s="330"/>
      <c r="AE8" s="330"/>
      <c r="AF8" s="330"/>
      <c r="AG8" s="6"/>
    </row>
    <row r="9" spans="1:33" ht="26.25" customHeight="1">
      <c r="A9" s="328" t="s">
        <v>333</v>
      </c>
      <c r="B9" s="328"/>
      <c r="C9" s="328"/>
      <c r="D9" s="328"/>
      <c r="E9" s="328"/>
      <c r="F9" s="328"/>
      <c r="G9" s="330" t="s">
        <v>334</v>
      </c>
      <c r="H9" s="330"/>
      <c r="I9" s="330"/>
      <c r="J9" s="330"/>
      <c r="K9" s="330"/>
      <c r="L9" s="330" t="s">
        <v>80</v>
      </c>
      <c r="M9" s="330"/>
      <c r="N9" s="330"/>
      <c r="O9" s="330"/>
      <c r="P9" s="330"/>
      <c r="Q9" s="330" t="s">
        <v>335</v>
      </c>
      <c r="R9" s="330"/>
      <c r="S9" s="330"/>
      <c r="T9" s="330"/>
      <c r="U9" s="330"/>
      <c r="V9" s="330" t="s">
        <v>80</v>
      </c>
      <c r="W9" s="330"/>
      <c r="X9" s="330"/>
      <c r="Y9" s="330"/>
      <c r="Z9" s="330"/>
      <c r="AA9" s="330" t="s">
        <v>336</v>
      </c>
      <c r="AB9" s="330"/>
      <c r="AC9" s="330"/>
      <c r="AD9" s="330"/>
      <c r="AE9" s="330"/>
      <c r="AF9" s="330"/>
      <c r="AG9" s="6"/>
    </row>
    <row r="10" spans="1:33" ht="26.25" customHeight="1">
      <c r="A10" s="328" t="s">
        <v>295</v>
      </c>
      <c r="B10" s="328"/>
      <c r="C10" s="328"/>
      <c r="D10" s="328"/>
      <c r="E10" s="328"/>
      <c r="F10" s="328"/>
      <c r="G10" s="330" t="s">
        <v>337</v>
      </c>
      <c r="H10" s="330"/>
      <c r="I10" s="330"/>
      <c r="J10" s="330"/>
      <c r="K10" s="330"/>
      <c r="L10" s="330" t="s">
        <v>80</v>
      </c>
      <c r="M10" s="330"/>
      <c r="N10" s="330"/>
      <c r="O10" s="330"/>
      <c r="P10" s="330"/>
      <c r="Q10" s="330" t="s">
        <v>338</v>
      </c>
      <c r="R10" s="330"/>
      <c r="S10" s="330"/>
      <c r="T10" s="330"/>
      <c r="U10" s="330"/>
      <c r="V10" s="330" t="s">
        <v>80</v>
      </c>
      <c r="W10" s="330"/>
      <c r="X10" s="330"/>
      <c r="Y10" s="330"/>
      <c r="Z10" s="330"/>
      <c r="AA10" s="330" t="s">
        <v>339</v>
      </c>
      <c r="AB10" s="330"/>
      <c r="AC10" s="330"/>
      <c r="AD10" s="330"/>
      <c r="AE10" s="330"/>
      <c r="AF10" s="330"/>
      <c r="AG10" s="6"/>
    </row>
    <row r="11" spans="1:33" ht="26.25" customHeight="1">
      <c r="A11" s="328" t="s">
        <v>299</v>
      </c>
      <c r="B11" s="328"/>
      <c r="C11" s="328"/>
      <c r="D11" s="328"/>
      <c r="E11" s="328"/>
      <c r="F11" s="328"/>
      <c r="G11" s="330" t="s">
        <v>80</v>
      </c>
      <c r="H11" s="330"/>
      <c r="I11" s="330"/>
      <c r="J11" s="330"/>
      <c r="K11" s="330"/>
      <c r="L11" s="330" t="s">
        <v>80</v>
      </c>
      <c r="M11" s="330"/>
      <c r="N11" s="330"/>
      <c r="O11" s="330"/>
      <c r="P11" s="330"/>
      <c r="Q11" s="330" t="s">
        <v>221</v>
      </c>
      <c r="R11" s="330"/>
      <c r="S11" s="330"/>
      <c r="T11" s="330"/>
      <c r="U11" s="330"/>
      <c r="V11" s="330" t="s">
        <v>80</v>
      </c>
      <c r="W11" s="330"/>
      <c r="X11" s="330"/>
      <c r="Y11" s="330"/>
      <c r="Z11" s="330"/>
      <c r="AA11" s="330" t="s">
        <v>80</v>
      </c>
      <c r="AB11" s="330"/>
      <c r="AC11" s="330"/>
      <c r="AD11" s="330"/>
      <c r="AE11" s="330"/>
      <c r="AF11" s="330"/>
      <c r="AG11" s="6"/>
    </row>
    <row r="12" spans="1:33" ht="26.25" customHeight="1">
      <c r="A12" s="328" t="s">
        <v>340</v>
      </c>
      <c r="B12" s="328"/>
      <c r="C12" s="328"/>
      <c r="D12" s="328"/>
      <c r="E12" s="328"/>
      <c r="F12" s="328"/>
      <c r="G12" s="330" t="s">
        <v>341</v>
      </c>
      <c r="H12" s="330"/>
      <c r="I12" s="330"/>
      <c r="J12" s="330"/>
      <c r="K12" s="330"/>
      <c r="L12" s="330" t="s">
        <v>80</v>
      </c>
      <c r="M12" s="330"/>
      <c r="N12" s="330"/>
      <c r="O12" s="330"/>
      <c r="P12" s="330"/>
      <c r="Q12" s="330" t="s">
        <v>342</v>
      </c>
      <c r="R12" s="330"/>
      <c r="S12" s="330"/>
      <c r="T12" s="330"/>
      <c r="U12" s="330"/>
      <c r="V12" s="330" t="s">
        <v>80</v>
      </c>
      <c r="W12" s="330"/>
      <c r="X12" s="330"/>
      <c r="Y12" s="330"/>
      <c r="Z12" s="330"/>
      <c r="AA12" s="330" t="s">
        <v>343</v>
      </c>
      <c r="AB12" s="330"/>
      <c r="AC12" s="330"/>
      <c r="AD12" s="330"/>
      <c r="AE12" s="330"/>
      <c r="AF12" s="330"/>
      <c r="AG12" s="6"/>
    </row>
    <row r="13" spans="1:33" ht="26.25" customHeight="1">
      <c r="A13" s="328" t="s">
        <v>344</v>
      </c>
      <c r="B13" s="328"/>
      <c r="C13" s="328"/>
      <c r="D13" s="328"/>
      <c r="E13" s="328"/>
      <c r="F13" s="328"/>
      <c r="G13" s="330" t="s">
        <v>345</v>
      </c>
      <c r="H13" s="330"/>
      <c r="I13" s="330"/>
      <c r="J13" s="330"/>
      <c r="K13" s="330"/>
      <c r="L13" s="330" t="s">
        <v>346</v>
      </c>
      <c r="M13" s="330"/>
      <c r="N13" s="330"/>
      <c r="O13" s="330"/>
      <c r="P13" s="330"/>
      <c r="Q13" s="330" t="s">
        <v>347</v>
      </c>
      <c r="R13" s="330"/>
      <c r="S13" s="330"/>
      <c r="T13" s="330"/>
      <c r="U13" s="330"/>
      <c r="V13" s="330" t="s">
        <v>348</v>
      </c>
      <c r="W13" s="330"/>
      <c r="X13" s="330"/>
      <c r="Y13" s="330"/>
      <c r="Z13" s="330"/>
      <c r="AA13" s="330" t="s">
        <v>349</v>
      </c>
      <c r="AB13" s="330"/>
      <c r="AC13" s="330"/>
      <c r="AD13" s="330"/>
      <c r="AE13" s="330"/>
      <c r="AF13" s="330"/>
      <c r="AG13" s="6"/>
    </row>
    <row r="14" spans="1:33" ht="26.25" customHeight="1">
      <c r="A14" s="328" t="s">
        <v>350</v>
      </c>
      <c r="B14" s="328"/>
      <c r="C14" s="328"/>
      <c r="D14" s="328"/>
      <c r="E14" s="328"/>
      <c r="F14" s="328"/>
      <c r="G14" s="330" t="s">
        <v>351</v>
      </c>
      <c r="H14" s="330"/>
      <c r="I14" s="330"/>
      <c r="J14" s="330"/>
      <c r="K14" s="330"/>
      <c r="L14" s="330" t="s">
        <v>352</v>
      </c>
      <c r="M14" s="330"/>
      <c r="N14" s="330"/>
      <c r="O14" s="330"/>
      <c r="P14" s="330"/>
      <c r="Q14" s="330" t="s">
        <v>353</v>
      </c>
      <c r="R14" s="330"/>
      <c r="S14" s="330"/>
      <c r="T14" s="330"/>
      <c r="U14" s="330"/>
      <c r="V14" s="330" t="s">
        <v>354</v>
      </c>
      <c r="W14" s="330"/>
      <c r="X14" s="330"/>
      <c r="Y14" s="330"/>
      <c r="Z14" s="330"/>
      <c r="AA14" s="330" t="s">
        <v>355</v>
      </c>
      <c r="AB14" s="330"/>
      <c r="AC14" s="330"/>
      <c r="AD14" s="330"/>
      <c r="AE14" s="330"/>
      <c r="AF14" s="330"/>
      <c r="AG14" s="6"/>
    </row>
    <row r="15" spans="1:33" ht="15" customHeight="1">
      <c r="A15" s="328" t="s">
        <v>356</v>
      </c>
      <c r="B15" s="328"/>
      <c r="C15" s="328"/>
      <c r="D15" s="328"/>
      <c r="E15" s="328"/>
      <c r="F15" s="328"/>
      <c r="G15" s="330" t="s">
        <v>357</v>
      </c>
      <c r="H15" s="330"/>
      <c r="I15" s="330"/>
      <c r="J15" s="330"/>
      <c r="K15" s="330"/>
      <c r="L15" s="330" t="s">
        <v>358</v>
      </c>
      <c r="M15" s="330"/>
      <c r="N15" s="330"/>
      <c r="O15" s="330"/>
      <c r="P15" s="330"/>
      <c r="Q15" s="330" t="s">
        <v>359</v>
      </c>
      <c r="R15" s="330"/>
      <c r="S15" s="330"/>
      <c r="T15" s="330"/>
      <c r="U15" s="330"/>
      <c r="V15" s="330" t="s">
        <v>360</v>
      </c>
      <c r="W15" s="330"/>
      <c r="X15" s="330"/>
      <c r="Y15" s="330"/>
      <c r="Z15" s="330"/>
      <c r="AA15" s="330" t="s">
        <v>361</v>
      </c>
      <c r="AB15" s="330"/>
      <c r="AC15" s="330"/>
      <c r="AD15" s="330"/>
      <c r="AE15" s="330"/>
      <c r="AF15" s="330"/>
      <c r="AG15" s="6"/>
    </row>
    <row r="16" spans="1:33" ht="12.75" customHeight="1">
      <c r="A16" s="346" t="s">
        <v>362</v>
      </c>
      <c r="B16" s="346"/>
      <c r="C16" s="346"/>
      <c r="D16" s="346"/>
      <c r="E16" s="346"/>
      <c r="F16" s="346"/>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6"/>
    </row>
    <row r="17" spans="1:33" ht="26.25" customHeight="1">
      <c r="A17" s="328" t="s">
        <v>297</v>
      </c>
      <c r="B17" s="328"/>
      <c r="C17" s="328"/>
      <c r="D17" s="328"/>
      <c r="E17" s="328"/>
      <c r="F17" s="328"/>
      <c r="G17" s="330" t="s">
        <v>363</v>
      </c>
      <c r="H17" s="330"/>
      <c r="I17" s="330"/>
      <c r="J17" s="330"/>
      <c r="K17" s="330"/>
      <c r="L17" s="330" t="s">
        <v>364</v>
      </c>
      <c r="M17" s="330"/>
      <c r="N17" s="330"/>
      <c r="O17" s="330"/>
      <c r="P17" s="330"/>
      <c r="Q17" s="330" t="s">
        <v>365</v>
      </c>
      <c r="R17" s="330"/>
      <c r="S17" s="330"/>
      <c r="T17" s="330"/>
      <c r="U17" s="330"/>
      <c r="V17" s="330" t="s">
        <v>366</v>
      </c>
      <c r="W17" s="330"/>
      <c r="X17" s="330"/>
      <c r="Y17" s="330"/>
      <c r="Z17" s="330"/>
      <c r="AA17" s="330" t="s">
        <v>367</v>
      </c>
      <c r="AB17" s="330"/>
      <c r="AC17" s="330"/>
      <c r="AD17" s="330"/>
      <c r="AE17" s="330"/>
      <c r="AF17" s="330"/>
      <c r="AG17" s="6"/>
    </row>
    <row r="18" spans="1:33" ht="26.25" customHeight="1">
      <c r="A18" s="354" t="s">
        <v>368</v>
      </c>
      <c r="B18" s="354"/>
      <c r="C18" s="354"/>
      <c r="D18" s="354"/>
      <c r="E18" s="354"/>
      <c r="F18" s="354"/>
      <c r="G18" s="355" t="s">
        <v>369</v>
      </c>
      <c r="H18" s="355"/>
      <c r="I18" s="355"/>
      <c r="J18" s="355"/>
      <c r="K18" s="355"/>
      <c r="L18" s="355" t="s">
        <v>370</v>
      </c>
      <c r="M18" s="355"/>
      <c r="N18" s="355"/>
      <c r="O18" s="355"/>
      <c r="P18" s="355"/>
      <c r="Q18" s="355" t="s">
        <v>371</v>
      </c>
      <c r="R18" s="355"/>
      <c r="S18" s="355"/>
      <c r="T18" s="355"/>
      <c r="U18" s="355"/>
      <c r="V18" s="355" t="s">
        <v>372</v>
      </c>
      <c r="W18" s="355"/>
      <c r="X18" s="355"/>
      <c r="Y18" s="355"/>
      <c r="Z18" s="355"/>
      <c r="AA18" s="355" t="s">
        <v>373</v>
      </c>
      <c r="AB18" s="355"/>
      <c r="AC18" s="355"/>
      <c r="AD18" s="355"/>
      <c r="AE18" s="355"/>
      <c r="AF18" s="355"/>
      <c r="AG18" s="6"/>
    </row>
    <row r="19" ht="26.25" customHeight="1"/>
    <row r="20" ht="26.25" customHeight="1">
      <c r="B20" s="1" t="s">
        <v>124</v>
      </c>
    </row>
    <row r="21" spans="1:32" ht="26.25" customHeight="1">
      <c r="A21" s="334" t="s">
        <v>374</v>
      </c>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row>
    <row r="22" ht="26.25" customHeight="1"/>
    <row r="23" spans="1:33" ht="26.25" customHeight="1">
      <c r="A23" s="347" t="s">
        <v>375</v>
      </c>
      <c r="B23" s="347"/>
      <c r="C23" s="347"/>
      <c r="D23" s="347"/>
      <c r="E23" s="347"/>
      <c r="F23" s="347"/>
      <c r="G23" s="347"/>
      <c r="H23" s="347"/>
      <c r="I23" s="347"/>
      <c r="J23" s="347"/>
      <c r="K23" s="347"/>
      <c r="L23" s="347" t="s">
        <v>376</v>
      </c>
      <c r="M23" s="347"/>
      <c r="N23" s="347"/>
      <c r="O23" s="347"/>
      <c r="P23" s="347"/>
      <c r="Q23" s="347"/>
      <c r="R23" s="347"/>
      <c r="S23" s="347"/>
      <c r="T23" s="347"/>
      <c r="U23" s="347"/>
      <c r="V23" s="347"/>
      <c r="W23" s="347" t="s">
        <v>377</v>
      </c>
      <c r="X23" s="347"/>
      <c r="Y23" s="347"/>
      <c r="Z23" s="347"/>
      <c r="AA23" s="347"/>
      <c r="AB23" s="347"/>
      <c r="AC23" s="347"/>
      <c r="AD23" s="347"/>
      <c r="AE23" s="347"/>
      <c r="AF23" s="347"/>
      <c r="AG23" s="6"/>
    </row>
    <row r="24" spans="1:33" ht="26.25" customHeight="1">
      <c r="A24" s="347" t="s">
        <v>378</v>
      </c>
      <c r="B24" s="347"/>
      <c r="C24" s="347"/>
      <c r="D24" s="347"/>
      <c r="E24" s="347"/>
      <c r="F24" s="347"/>
      <c r="G24" s="347"/>
      <c r="H24" s="347"/>
      <c r="I24" s="347"/>
      <c r="J24" s="347"/>
      <c r="K24" s="347"/>
      <c r="L24" s="347" t="s">
        <v>379</v>
      </c>
      <c r="M24" s="347"/>
      <c r="N24" s="347"/>
      <c r="O24" s="347"/>
      <c r="P24" s="347"/>
      <c r="Q24" s="347"/>
      <c r="R24" s="347"/>
      <c r="S24" s="347"/>
      <c r="T24" s="347"/>
      <c r="U24" s="347"/>
      <c r="V24" s="347"/>
      <c r="W24" s="330" t="s">
        <v>380</v>
      </c>
      <c r="X24" s="330"/>
      <c r="Y24" s="330"/>
      <c r="Z24" s="330"/>
      <c r="AA24" s="330"/>
      <c r="AB24" s="330"/>
      <c r="AC24" s="360" t="s">
        <v>381</v>
      </c>
      <c r="AD24" s="360"/>
      <c r="AE24" s="360"/>
      <c r="AF24" s="360"/>
      <c r="AG24" s="6"/>
    </row>
    <row r="25" spans="1:33" ht="26.25" customHeight="1">
      <c r="A25" s="347" t="s">
        <v>382</v>
      </c>
      <c r="B25" s="347"/>
      <c r="C25" s="347"/>
      <c r="D25" s="347"/>
      <c r="E25" s="347"/>
      <c r="F25" s="347"/>
      <c r="G25" s="347"/>
      <c r="H25" s="347"/>
      <c r="I25" s="347"/>
      <c r="J25" s="347"/>
      <c r="K25" s="347"/>
      <c r="L25" s="347" t="s">
        <v>383</v>
      </c>
      <c r="M25" s="347"/>
      <c r="N25" s="347"/>
      <c r="O25" s="347"/>
      <c r="P25" s="347"/>
      <c r="Q25" s="347"/>
      <c r="R25" s="347"/>
      <c r="S25" s="347"/>
      <c r="T25" s="347"/>
      <c r="U25" s="347"/>
      <c r="V25" s="347"/>
      <c r="W25" s="330" t="s">
        <v>380</v>
      </c>
      <c r="X25" s="330"/>
      <c r="Y25" s="330"/>
      <c r="Z25" s="330"/>
      <c r="AA25" s="330"/>
      <c r="AB25" s="330"/>
      <c r="AC25" s="360" t="s">
        <v>381</v>
      </c>
      <c r="AD25" s="360"/>
      <c r="AE25" s="360"/>
      <c r="AF25" s="360"/>
      <c r="AG25" s="6"/>
    </row>
    <row r="26" spans="1:33" ht="26.25" customHeight="1">
      <c r="A26" s="347" t="s">
        <v>384</v>
      </c>
      <c r="B26" s="347"/>
      <c r="C26" s="347"/>
      <c r="D26" s="347"/>
      <c r="E26" s="347"/>
      <c r="F26" s="347"/>
      <c r="G26" s="347"/>
      <c r="H26" s="347"/>
      <c r="I26" s="347"/>
      <c r="J26" s="347"/>
      <c r="K26" s="347"/>
      <c r="L26" s="347" t="s">
        <v>385</v>
      </c>
      <c r="M26" s="347"/>
      <c r="N26" s="347"/>
      <c r="O26" s="347"/>
      <c r="P26" s="347"/>
      <c r="Q26" s="347"/>
      <c r="R26" s="347"/>
      <c r="S26" s="347"/>
      <c r="T26" s="347"/>
      <c r="U26" s="347"/>
      <c r="V26" s="347"/>
      <c r="W26" s="330" t="s">
        <v>380</v>
      </c>
      <c r="X26" s="330"/>
      <c r="Y26" s="330"/>
      <c r="Z26" s="330"/>
      <c r="AA26" s="330"/>
      <c r="AB26" s="330"/>
      <c r="AC26" s="360" t="s">
        <v>381</v>
      </c>
      <c r="AD26" s="360"/>
      <c r="AE26" s="360"/>
      <c r="AF26" s="360"/>
      <c r="AG26" s="6"/>
    </row>
    <row r="27" spans="1:33" ht="26.25" customHeight="1">
      <c r="A27" s="361" t="s">
        <v>386</v>
      </c>
      <c r="B27" s="361"/>
      <c r="C27" s="361"/>
      <c r="D27" s="361"/>
      <c r="E27" s="361"/>
      <c r="F27" s="361"/>
      <c r="G27" s="361"/>
      <c r="H27" s="361"/>
      <c r="I27" s="361"/>
      <c r="J27" s="361"/>
      <c r="K27" s="361"/>
      <c r="L27" s="361" t="s">
        <v>387</v>
      </c>
      <c r="M27" s="361"/>
      <c r="N27" s="361"/>
      <c r="O27" s="361"/>
      <c r="P27" s="361"/>
      <c r="Q27" s="361"/>
      <c r="R27" s="361"/>
      <c r="S27" s="361"/>
      <c r="T27" s="361"/>
      <c r="U27" s="361"/>
      <c r="V27" s="361"/>
      <c r="W27" s="355" t="s">
        <v>380</v>
      </c>
      <c r="X27" s="355"/>
      <c r="Y27" s="355"/>
      <c r="Z27" s="355"/>
      <c r="AA27" s="355"/>
      <c r="AB27" s="355"/>
      <c r="AC27" s="362" t="s">
        <v>388</v>
      </c>
      <c r="AD27" s="362"/>
      <c r="AE27" s="362"/>
      <c r="AF27" s="362"/>
      <c r="AG27" s="6"/>
    </row>
    <row r="28" ht="26.25" customHeight="1"/>
    <row r="29" spans="1:33" ht="26.25" customHeight="1">
      <c r="A29" s="347" t="s">
        <v>389</v>
      </c>
      <c r="B29" s="347"/>
      <c r="C29" s="347"/>
      <c r="D29" s="347"/>
      <c r="E29" s="347"/>
      <c r="F29" s="347"/>
      <c r="G29" s="347"/>
      <c r="H29" s="347"/>
      <c r="I29" s="347"/>
      <c r="J29" s="347"/>
      <c r="K29" s="347"/>
      <c r="L29" s="347" t="s">
        <v>390</v>
      </c>
      <c r="M29" s="347"/>
      <c r="N29" s="347"/>
      <c r="O29" s="347"/>
      <c r="P29" s="347"/>
      <c r="Q29" s="347"/>
      <c r="R29" s="347"/>
      <c r="S29" s="347"/>
      <c r="T29" s="347"/>
      <c r="U29" s="347"/>
      <c r="V29" s="347"/>
      <c r="W29" s="338" t="s">
        <v>391</v>
      </c>
      <c r="X29" s="338"/>
      <c r="Y29" s="338"/>
      <c r="Z29" s="338"/>
      <c r="AA29" s="338"/>
      <c r="AB29" s="338"/>
      <c r="AC29" s="338"/>
      <c r="AD29" s="338"/>
      <c r="AE29" s="338"/>
      <c r="AF29" s="338"/>
      <c r="AG29" s="6"/>
    </row>
    <row r="30" spans="1:33" ht="26.25" customHeight="1">
      <c r="A30" s="355" t="s">
        <v>316</v>
      </c>
      <c r="B30" s="355"/>
      <c r="C30" s="355"/>
      <c r="D30" s="355"/>
      <c r="E30" s="355"/>
      <c r="F30" s="355"/>
      <c r="G30" s="355"/>
      <c r="H30" s="355"/>
      <c r="I30" s="355"/>
      <c r="J30" s="355"/>
      <c r="K30" s="355"/>
      <c r="L30" s="355" t="s">
        <v>80</v>
      </c>
      <c r="M30" s="355"/>
      <c r="N30" s="355"/>
      <c r="O30" s="355"/>
      <c r="P30" s="355"/>
      <c r="Q30" s="355"/>
      <c r="R30" s="355"/>
      <c r="S30" s="355"/>
      <c r="T30" s="355"/>
      <c r="U30" s="355"/>
      <c r="V30" s="355"/>
      <c r="W30" s="355" t="s">
        <v>80</v>
      </c>
      <c r="X30" s="355"/>
      <c r="Y30" s="355"/>
      <c r="Z30" s="355"/>
      <c r="AA30" s="355"/>
      <c r="AB30" s="355"/>
      <c r="AC30" s="355"/>
      <c r="AD30" s="355"/>
      <c r="AE30" s="355"/>
      <c r="AF30" s="355"/>
      <c r="AG30" s="6"/>
    </row>
  </sheetData>
  <sheetProtection/>
  <mergeCells count="102">
    <mergeCell ref="A30:K30"/>
    <mergeCell ref="L30:V30"/>
    <mergeCell ref="W30:AF30"/>
    <mergeCell ref="A27:K27"/>
    <mergeCell ref="L27:V27"/>
    <mergeCell ref="W27:AB27"/>
    <mergeCell ref="AC27:AF27"/>
    <mergeCell ref="A29:K29"/>
    <mergeCell ref="L29:V29"/>
    <mergeCell ref="W29:AF29"/>
    <mergeCell ref="A25:K25"/>
    <mergeCell ref="L25:V25"/>
    <mergeCell ref="W25:AB25"/>
    <mergeCell ref="AC25:AF25"/>
    <mergeCell ref="A26:K26"/>
    <mergeCell ref="L26:V26"/>
    <mergeCell ref="W26:AB26"/>
    <mergeCell ref="AC26:AF26"/>
    <mergeCell ref="A21:AF21"/>
    <mergeCell ref="A23:K23"/>
    <mergeCell ref="L23:V23"/>
    <mergeCell ref="W23:AF23"/>
    <mergeCell ref="A24:K24"/>
    <mergeCell ref="L24:V24"/>
    <mergeCell ref="W24:AB24"/>
    <mergeCell ref="AC24:AF24"/>
    <mergeCell ref="A18:F18"/>
    <mergeCell ref="G18:K18"/>
    <mergeCell ref="L18:P18"/>
    <mergeCell ref="Q18:U18"/>
    <mergeCell ref="V18:Z18"/>
    <mergeCell ref="AA18:AF18"/>
    <mergeCell ref="A17:F17"/>
    <mergeCell ref="G17:K17"/>
    <mergeCell ref="L17:P17"/>
    <mergeCell ref="Q17:U17"/>
    <mergeCell ref="V17:Z17"/>
    <mergeCell ref="AA17:AF17"/>
    <mergeCell ref="A15:F15"/>
    <mergeCell ref="G15:K16"/>
    <mergeCell ref="L15:P16"/>
    <mergeCell ref="Q15:U16"/>
    <mergeCell ref="V15:Z16"/>
    <mergeCell ref="AA15:AF16"/>
    <mergeCell ref="A16:F16"/>
    <mergeCell ref="A14:F14"/>
    <mergeCell ref="G14:K14"/>
    <mergeCell ref="L14:P14"/>
    <mergeCell ref="Q14:U14"/>
    <mergeCell ref="V14:Z14"/>
    <mergeCell ref="AA14:AF14"/>
    <mergeCell ref="A13:F13"/>
    <mergeCell ref="G13:K13"/>
    <mergeCell ref="L13:P13"/>
    <mergeCell ref="Q13:U13"/>
    <mergeCell ref="V13:Z13"/>
    <mergeCell ref="AA13:AF13"/>
    <mergeCell ref="A12:F12"/>
    <mergeCell ref="G12:K12"/>
    <mergeCell ref="L12:P12"/>
    <mergeCell ref="Q12:U12"/>
    <mergeCell ref="V12:Z12"/>
    <mergeCell ref="AA12:AF12"/>
    <mergeCell ref="A11:F11"/>
    <mergeCell ref="G11:K11"/>
    <mergeCell ref="L11:P11"/>
    <mergeCell ref="Q11:U11"/>
    <mergeCell ref="V11:Z11"/>
    <mergeCell ref="AA11:AF11"/>
    <mergeCell ref="A10:F10"/>
    <mergeCell ref="G10:K10"/>
    <mergeCell ref="L10:P10"/>
    <mergeCell ref="Q10:U10"/>
    <mergeCell ref="V10:Z10"/>
    <mergeCell ref="AA10:AF10"/>
    <mergeCell ref="A9:F9"/>
    <mergeCell ref="G9:K9"/>
    <mergeCell ref="L9:P9"/>
    <mergeCell ref="Q9:U9"/>
    <mergeCell ref="V9:Z9"/>
    <mergeCell ref="AA9:AF9"/>
    <mergeCell ref="A8:F8"/>
    <mergeCell ref="G8:K8"/>
    <mergeCell ref="L8:P8"/>
    <mergeCell ref="Q8:U8"/>
    <mergeCell ref="V8:Z8"/>
    <mergeCell ref="AA8:AF8"/>
    <mergeCell ref="A7:F7"/>
    <mergeCell ref="G7:K7"/>
    <mergeCell ref="L7:P7"/>
    <mergeCell ref="Q7:U7"/>
    <mergeCell ref="V7:Z7"/>
    <mergeCell ref="AA7:AF7"/>
    <mergeCell ref="A3:AF3"/>
    <mergeCell ref="B5:F6"/>
    <mergeCell ref="G5:P5"/>
    <mergeCell ref="Q5:Z5"/>
    <mergeCell ref="AA5:AF6"/>
    <mergeCell ref="G6:K6"/>
    <mergeCell ref="L6:P6"/>
    <mergeCell ref="Q6:U6"/>
    <mergeCell ref="V6:Z6"/>
  </mergeCells>
  <printOptions/>
  <pageMargins left="0.7916666666666666" right="0" top="0.3888888888888889" bottom="0.3888888888888889"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hyhara</dc:creator>
  <cp:keywords/>
  <dc:description/>
  <cp:lastModifiedBy>hyhara</cp:lastModifiedBy>
  <cp:lastPrinted>2014-05-07T06:39:23Z</cp:lastPrinted>
  <dcterms:modified xsi:type="dcterms:W3CDTF">2014-05-07T06:39:34Z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