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8315" windowHeight="11880" activeTab="0"/>
  </bookViews>
  <sheets>
    <sheet name="説明" sheetId="1" r:id="rId1"/>
    <sheet name="人員按分" sheetId="2" r:id="rId2"/>
    <sheet name="収支入力" sheetId="3" r:id="rId3"/>
    <sheet name="収支計算報告書" sheetId="4" r:id="rId4"/>
    <sheet name="資産額報告書" sheetId="5" r:id="rId5"/>
    <sheet name="人員按分（地点群１）" sheetId="6" state="hidden" r:id="rId6"/>
    <sheet name="人員按分（地点群２）" sheetId="7" state="hidden" r:id="rId7"/>
    <sheet name="人員按分（地点群３）" sheetId="8" state="hidden" r:id="rId8"/>
    <sheet name="人員按分（地点群４）" sheetId="9" state="hidden" r:id="rId9"/>
  </sheets>
  <definedNames>
    <definedName name="_Regression_Int" localSheetId="1" hidden="1">1</definedName>
    <definedName name="_Regression_Int" localSheetId="5" hidden="1">1</definedName>
    <definedName name="_Regression_Int" localSheetId="6" hidden="1">1</definedName>
    <definedName name="_Regression_Int" localSheetId="7" hidden="1">1</definedName>
    <definedName name="_Regression_Int" localSheetId="8" hidden="1">1</definedName>
    <definedName name="_xlnm.Print_Area" localSheetId="4">'資産額報告書'!$A$1:$BE$34</definedName>
    <definedName name="_xlnm.Print_Area" localSheetId="3">'収支計算報告書'!$A$1:$BF$46</definedName>
    <definedName name="_xlnm.Print_Area" localSheetId="2">'収支入力'!$A$1:$DC$47</definedName>
    <definedName name="_xlnm.Print_Area" localSheetId="5">'人員按分（地点群１）'!$A$1:$I$32</definedName>
    <definedName name="_xlnm.Print_Area" localSheetId="6">'人員按分（地点群２）'!$A$1:$I$32</definedName>
    <definedName name="_xlnm.Print_Area" localSheetId="7">'人員按分（地点群３）'!$A$1:$I$32</definedName>
    <definedName name="_xlnm.Print_Area" localSheetId="8">'人員按分（地点群４）'!$A$1:$I$32</definedName>
    <definedName name="_xlnm.Print_Area" localSheetId="0">'説明'!$A$1:$BN$38</definedName>
    <definedName name="Print_Area_MI" localSheetId="1">'人員按分'!$A$4:$D$36</definedName>
    <definedName name="Print_Area_MI" localSheetId="5">'人員按分（地点群１）'!$A$1:$I$34</definedName>
    <definedName name="Print_Area_MI" localSheetId="6">'人員按分（地点群２）'!$A$1:$I$34</definedName>
    <definedName name="Print_Area_MI" localSheetId="7">'人員按分（地点群３）'!$A$1:$I$34</definedName>
    <definedName name="Print_Area_MI" localSheetId="8">'人員按分（地点群４）'!$A$1:$I$34</definedName>
  </definedNames>
  <calcPr calcMode="manual" fullCalcOnLoad="1"/>
</workbook>
</file>

<file path=xl/sharedStrings.xml><?xml version="1.0" encoding="utf-8"?>
<sst xmlns="http://schemas.openxmlformats.org/spreadsheetml/2006/main" count="572" uniqueCount="247">
  <si>
    <t>住所</t>
  </si>
  <si>
    <t>氏名（名称及び代表者の氏名）</t>
  </si>
  <si>
    <t>㊞</t>
  </si>
  <si>
    <t>土地</t>
  </si>
  <si>
    <t>建物</t>
  </si>
  <si>
    <t>構築物</t>
  </si>
  <si>
    <t>機械装置</t>
  </si>
  <si>
    <t>導管</t>
  </si>
  <si>
    <t>ガスメーター</t>
  </si>
  <si>
    <t>車両</t>
  </si>
  <si>
    <t>工具器具備品</t>
  </si>
  <si>
    <t>計</t>
  </si>
  <si>
    <t>備考</t>
  </si>
  <si>
    <t>　１　本表は、当該事業年度に供給を開始した供給地点の属する供給地点群に係る有形固定資産の</t>
  </si>
  <si>
    <t>　　取得価格又は当該事業年度に有形固定資産の取得価格に変更の生じた供給地点群に係る有形固</t>
  </si>
  <si>
    <t>　　定資産の変更後の取得価格を記載すること。</t>
  </si>
  <si>
    <t>　２　第４条の規定により控除した額は、導管の欄に [　　　] を付して併記すること。</t>
  </si>
  <si>
    <t>　３　用紙の大きさは、日本工業規格Ａ４とすること。</t>
  </si>
  <si>
    <t>円</t>
  </si>
  <si>
    <t>資 　 産  　額　  報　  告　  書</t>
  </si>
  <si>
    <t>合計</t>
  </si>
  <si>
    <r>
      <t>様式第</t>
    </r>
    <r>
      <rPr>
        <sz val="10"/>
        <color indexed="8"/>
        <rFont val="ＭＳ Ｐ明朝"/>
        <family val="1"/>
      </rPr>
      <t>14 （ガス事業会計規則第15条関係）</t>
    </r>
  </si>
  <si>
    <r>
      <t>ガス事業会計規則第</t>
    </r>
    <r>
      <rPr>
        <sz val="10"/>
        <color indexed="8"/>
        <rFont val="ＭＳ Ｐ明朝"/>
        <family val="1"/>
      </rPr>
      <t>15条第2項の規定により次のとおり資産の額を報告します。</t>
    </r>
  </si>
  <si>
    <r>
      <t>様式第</t>
    </r>
    <r>
      <rPr>
        <sz val="10"/>
        <color indexed="8"/>
        <rFont val="ＭＳ Ｐ明朝"/>
        <family val="1"/>
      </rPr>
      <t>15 （ガス事業会計規則第15条関係）</t>
    </r>
  </si>
  <si>
    <t>収　支　計　算　報　告　書</t>
  </si>
  <si>
    <t>ガス売上</t>
  </si>
  <si>
    <t>その他収益</t>
  </si>
  <si>
    <t>計（１）</t>
  </si>
  <si>
    <t>原料費</t>
  </si>
  <si>
    <t>加熱燃料費</t>
  </si>
  <si>
    <t>労務費</t>
  </si>
  <si>
    <t>修繕費</t>
  </si>
  <si>
    <t>委託作業費</t>
  </si>
  <si>
    <t>租税課金</t>
  </si>
  <si>
    <t>雑費</t>
  </si>
  <si>
    <t>減価償却費</t>
  </si>
  <si>
    <t>受注工事費用</t>
  </si>
  <si>
    <t>器具販売費用</t>
  </si>
  <si>
    <t>支払利息</t>
  </si>
  <si>
    <t>雑支出</t>
  </si>
  <si>
    <t>計（２）</t>
  </si>
  <si>
    <t>差引　（１）－（２）</t>
  </si>
  <si>
    <t>支　　出　　の　　部</t>
  </si>
  <si>
    <t>原料の種類</t>
  </si>
  <si>
    <t>購入場所</t>
  </si>
  <si>
    <t>備　考</t>
  </si>
  <si>
    <t>収入部</t>
  </si>
  <si>
    <t>　１　別表第１注６又は別表第２注１の規定により２以上の供給地点群に係る費用又は収益を一括して整理した</t>
  </si>
  <si>
    <t>　　場合には、一括して整理したことを明示した欄を設けて、その額を記載すること。</t>
  </si>
  <si>
    <t>　　圧縮天然ガスである場合にあっては１立方メートル当たりの平均単価を記載すること。</t>
  </si>
  <si>
    <r>
      <t>ガス事業会計規則第</t>
    </r>
    <r>
      <rPr>
        <sz val="10"/>
        <color indexed="8"/>
        <rFont val="ＭＳ Ｐ明朝"/>
        <family val="1"/>
      </rPr>
      <t>15条第2項の規定により次のとおり収支計算を報告します。</t>
    </r>
  </si>
  <si>
    <t>原料購入価額</t>
  </si>
  <si>
    <t>　２　原料購入価額は、当該年度に購入した原料が液化石油ガスである場合にあっては１キログラム当たりの、</t>
  </si>
  <si>
    <t>事業税</t>
  </si>
  <si>
    <t>固定資産税</t>
  </si>
  <si>
    <t>自動車税</t>
  </si>
  <si>
    <t>印紙税等の租税</t>
  </si>
  <si>
    <t>道路占用料</t>
  </si>
  <si>
    <t>小計</t>
  </si>
  <si>
    <t>光熱費</t>
  </si>
  <si>
    <t>消耗品費</t>
  </si>
  <si>
    <t>旅費交通費</t>
  </si>
  <si>
    <t>通信費</t>
  </si>
  <si>
    <t>保険料</t>
  </si>
  <si>
    <t>賃借料</t>
  </si>
  <si>
    <t>需要開発費</t>
  </si>
  <si>
    <t>教育費</t>
  </si>
  <si>
    <t>貸倒れ償却</t>
  </si>
  <si>
    <t>固定資産売却損</t>
  </si>
  <si>
    <t>減損損失</t>
  </si>
  <si>
    <t>災害による損失</t>
  </si>
  <si>
    <t>その他</t>
  </si>
  <si>
    <t>修繕費</t>
  </si>
  <si>
    <t>受注工事費用</t>
  </si>
  <si>
    <t>支払利息</t>
  </si>
  <si>
    <t>平成</t>
  </si>
  <si>
    <t>年度</t>
  </si>
  <si>
    <t>延取付メーター数</t>
  </si>
  <si>
    <t>(内)簡易ガス延取付メーター数</t>
  </si>
  <si>
    <t>簡易ガス事業・人員按分詳細（参考例）</t>
  </si>
  <si>
    <t>延調定件数</t>
  </si>
  <si>
    <t>各事業者の組織に合わせて作り直してください。</t>
  </si>
  <si>
    <t>(内)簡易ガス延調定件数</t>
  </si>
  <si>
    <t>延販売量</t>
  </si>
  <si>
    <t>(内)簡易ガス販売量</t>
  </si>
  <si>
    <t>の箇所に入力</t>
  </si>
  <si>
    <t>№</t>
  </si>
  <si>
    <t>部・課・所名</t>
  </si>
  <si>
    <t>人員</t>
  </si>
  <si>
    <t>按分方法</t>
  </si>
  <si>
    <t>分子</t>
  </si>
  <si>
    <t>分母</t>
  </si>
  <si>
    <t>按分係数</t>
  </si>
  <si>
    <t>按分人員</t>
  </si>
  <si>
    <t>備                  考</t>
  </si>
  <si>
    <t>(A）</t>
  </si>
  <si>
    <t>（Ｂ）</t>
  </si>
  <si>
    <t>Ａ×Ｂ</t>
  </si>
  <si>
    <t xml:space="preserve"> </t>
  </si>
  <si>
    <t>社長</t>
  </si>
  <si>
    <t>社長を除く簡易ガス人員按分</t>
  </si>
  <si>
    <t>分子＝2～12の按分人員の和、分母＝2～12の人員の和</t>
  </si>
  <si>
    <t>ガス部長</t>
  </si>
  <si>
    <t>社長、ガス部長を除く簡易ガス人員按分</t>
  </si>
  <si>
    <t>分子＝3～12の按分人員の和、分母＝3～12の人員の和</t>
  </si>
  <si>
    <t xml:space="preserve">      小 計</t>
  </si>
  <si>
    <t>総務課長</t>
  </si>
  <si>
    <t>分子＝4の按分人員、分母＝4の人員</t>
  </si>
  <si>
    <t>事務</t>
  </si>
  <si>
    <t>営業課・業務課簡易ガス人員按分</t>
  </si>
  <si>
    <t>分子＝営業課、業務課の按分人員の和、分母＝営業課、業務課人員数</t>
  </si>
  <si>
    <t>営業課長</t>
  </si>
  <si>
    <t>分子＝6～9の按分人員の和、分母＝6～9の人員の和</t>
  </si>
  <si>
    <t>卸売</t>
  </si>
  <si>
    <t>按分なし</t>
  </si>
  <si>
    <t>営業</t>
  </si>
  <si>
    <t>延べ調定数按分</t>
  </si>
  <si>
    <t>分子＝簡易ガス調定件数、分母＝総取付調定件数</t>
  </si>
  <si>
    <t>集金・検針</t>
  </si>
  <si>
    <t>保安・技術サービス</t>
  </si>
  <si>
    <t>延べ取付メーター数按分</t>
  </si>
  <si>
    <t>分子＝簡易ガス取付メーター数、分母＝総取付メーター数</t>
  </si>
  <si>
    <t>業務課長</t>
  </si>
  <si>
    <t>業務課長を除く簡易ガス人員按分</t>
  </si>
  <si>
    <t>分子＝11～12の按分人員の和、分母＝11～12の人員の和</t>
  </si>
  <si>
    <t>配送</t>
  </si>
  <si>
    <t>延べ販売量按分</t>
  </si>
  <si>
    <t>分子＝簡易ガス販売量、分母＝総販売量</t>
  </si>
  <si>
    <t>充填</t>
  </si>
  <si>
    <t>人員按分
合 計</t>
  </si>
  <si>
    <t>人員比</t>
  </si>
  <si>
    <t>※黄色枠のみ記入してください。</t>
  </si>
  <si>
    <t>収支入力シート</t>
  </si>
  <si>
    <t>按分方法</t>
  </si>
  <si>
    <t>小計</t>
  </si>
  <si>
    <t>雑費</t>
  </si>
  <si>
    <t>個別実績</t>
  </si>
  <si>
    <t>人員比</t>
  </si>
  <si>
    <t>年間ガス販売量比</t>
  </si>
  <si>
    <t>個別精算</t>
  </si>
  <si>
    <t>地点群名：</t>
  </si>
  <si>
    <t>期間</t>
  </si>
  <si>
    <t>年</t>
  </si>
  <si>
    <t>月</t>
  </si>
  <si>
    <t>日　から</t>
  </si>
  <si>
    <t>日　まで</t>
  </si>
  <si>
    <t>会社名</t>
  </si>
  <si>
    <t>会社住所</t>
  </si>
  <si>
    <t>年度</t>
  </si>
  <si>
    <t>年度</t>
  </si>
  <si>
    <t>液石・簡易ガス</t>
  </si>
  <si>
    <t>小計</t>
  </si>
  <si>
    <t>合計</t>
  </si>
  <si>
    <t>簡易ガス</t>
  </si>
  <si>
    <t>人員按分力シート</t>
  </si>
  <si>
    <t>■各種データ</t>
  </si>
  <si>
    <t>■人員構成</t>
  </si>
  <si>
    <t>延販売量（m3）</t>
  </si>
  <si>
    <t>延販売量（m3）</t>
  </si>
  <si>
    <t>局長</t>
  </si>
  <si>
    <t>液石・簡易ガス
合計</t>
  </si>
  <si>
    <t>殿</t>
  </si>
  <si>
    <t>平成</t>
  </si>
  <si>
    <t>日現在</t>
  </si>
  <si>
    <t>千円</t>
  </si>
  <si>
    <t>日から</t>
  </si>
  <si>
    <t>日まで</t>
  </si>
  <si>
    <t>液化石油ガス（イ号）</t>
  </si>
  <si>
    <t>年間ガス販売量比</t>
  </si>
  <si>
    <t>導管の延長メートル比</t>
  </si>
  <si>
    <t>導管の延長メートル</t>
  </si>
  <si>
    <t>総務部門</t>
  </si>
  <si>
    <t>営業部門</t>
  </si>
  <si>
    <t>業務部門</t>
  </si>
  <si>
    <t>『総務部門』</t>
  </si>
  <si>
    <t>『営業部門』</t>
  </si>
  <si>
    <t>『業務部門』</t>
  </si>
  <si>
    <t>特定製造所</t>
  </si>
  <si>
    <t>九州経済産業局</t>
  </si>
  <si>
    <t>代表者の氏名</t>
  </si>
  <si>
    <t>（供給地点及びその数）</t>
  </si>
  <si>
    <t>159円／ｋｇ</t>
  </si>
  <si>
    <t>株式会社コミュニティーガス</t>
  </si>
  <si>
    <t>福岡市中央区天神３－１－１６</t>
  </si>
  <si>
    <t>代表取締役　簡易　太郎</t>
  </si>
  <si>
    <t>コミュニティー団地</t>
  </si>
  <si>
    <t>○○○
団地</t>
  </si>
  <si>
    <t>※１</t>
  </si>
  <si>
    <t>※２</t>
  </si>
  <si>
    <t>※２．自社分の配送、充填に携わる人員の比率になります。</t>
  </si>
  <si>
    <t>　　　全てをセンターへ委託している場合、空白で構いません。</t>
  </si>
  <si>
    <t>平成　　27 年　　　7 月　　　日</t>
  </si>
  <si>
    <t>＜補足説明＞</t>
  </si>
  <si>
    <t>まず、人員按分表を作成します。</t>
  </si>
  <si>
    <t>各種数値は、『簡易ガス事業生産動態統計調査』を基に作成してください。</t>
  </si>
  <si>
    <t>決算数字を基に各収支科目を入力してください。</t>
  </si>
  <si>
    <t>※人員按分（地点群XX）は、記入は不要です。</t>
  </si>
  <si>
    <t>上記、１、２項の入力により、概ね作成されます。</t>
  </si>
  <si>
    <t>３．収支報告書を作成</t>
  </si>
  <si>
    <t>４．資産額報告書を作成</t>
  </si>
  <si>
    <t>事業許可時からの資産の投資額を入力してください。</t>
  </si>
  <si>
    <t>事業許可時から変更がない場合、許可時の投資額と合致します。</t>
  </si>
  <si>
    <t>５．収支計算報告書、資産額報告書を印刷して提出してください。</t>
  </si>
  <si>
    <t>２．収支入力シートに入力</t>
  </si>
  <si>
    <t>１．人員按分シートに入力</t>
  </si>
  <si>
    <t>はじめにお読みください。</t>
  </si>
  <si>
    <t>追加の場合、（1,000,000円）</t>
  </si>
  <si>
    <t>削除の場合、（△1,000,000円）</t>
  </si>
  <si>
    <t>例．</t>
  </si>
  <si>
    <t>⑦雑費、交際接待費、諸会費、車両費、リース料など。</t>
  </si>
  <si>
    <t>①原料購入価格は、年度期間の平均単価を記入します。</t>
  </si>
  <si>
    <t>①前期から変更がない場合は、そのまま転記します。</t>
  </si>
  <si>
    <t>②前期から変更が生じた場合、（）を付けて表記します。</t>
  </si>
  <si>
    <t>収支計算報告書作成の手順</t>
  </si>
  <si>
    <t>株式会社カナデンブレイン</t>
  </si>
  <si>
    <t>※地点群が複数ある場合、ファイルをコピーしてそちらに記入してください。</t>
  </si>
  <si>
    <t xml:space="preserve"> </t>
  </si>
  <si>
    <t>例．〔1,000,000円〕</t>
  </si>
  <si>
    <t>※詳しい解説は、別冊の『簡易ガス事業の経理－２０１０－』をご確認ください。</t>
  </si>
  <si>
    <t>　　　按分指標は特に定められていないので、自社の事業形態</t>
  </si>
  <si>
    <t>　　　に沿って按分指標を定めてください。</t>
  </si>
  <si>
    <t>※１．ガス外の事業も行っている場合、売上などで按分します。</t>
  </si>
  <si>
    <t>　　　逆に受託している場合、その分の従事率を按分してくだ</t>
  </si>
  <si>
    <t>　　　さい。</t>
  </si>
  <si>
    <t>①配送を委託し、配送料、容器使用料をお支払されいている場合は、</t>
  </si>
  <si>
    <t xml:space="preserve">  </t>
  </si>
  <si>
    <t>②役員報酬、給料手当、法定福利費、厚生費、退職引当金など。</t>
  </si>
  <si>
    <t xml:space="preserve">  してください。</t>
  </si>
  <si>
    <t>③租税課金としてまとめらている場合は、事業税欄にその合計を記入</t>
  </si>
  <si>
    <t xml:space="preserve">ガス事業会計規則
第四条 　供給約款又は供給約款以外のガスの供給に係る契約（供給区域外において行うものを除く。）の定めるところにより、導管その他の設備の工事に関する費用としてガス事業者以外の者が提供した金銭又は資材（以下「工事負担金」という。）を充当して有形固定資産を建設した場合は、その資産の取得価額は、前条第二項の規定にかかわらず、取得に要した有効かつ適正な費用の額から工事負担金の額を控除した額とする。
２ 　前項の規定は、有形固定資産の取得に要する費用として国、地方公共団体又はその資産の施設によつて便益を受ける者が提供した補助金等を充当して有形固定資産を取得した場合に準用する。
</t>
  </si>
  <si>
    <t>2015年07月17日（第1版）</t>
  </si>
  <si>
    <t>一部、追記部がありますので、そちらを追記してください。</t>
  </si>
  <si>
    <t xml:space="preserve">  それらの経費は原料費に含めます。</t>
  </si>
  <si>
    <t>④水道光熱費など。</t>
  </si>
  <si>
    <t>⑤消耗品費、事務用品など。</t>
  </si>
  <si>
    <t>⑥広告宣伝費、市場開拓費など。</t>
  </si>
  <si>
    <t>③導管に係るガス事業会計規則第４条における規定に定めら</t>
  </si>
  <si>
    <t xml:space="preserve"> 　れた費用。</t>
  </si>
  <si>
    <t>要約すると、自社負担以外で行った工事の場合、〔〕を付け</t>
  </si>
  <si>
    <t>て表記します。</t>
  </si>
  <si>
    <t>①</t>
  </si>
  <si>
    <t>②</t>
  </si>
  <si>
    <t>③</t>
  </si>
  <si>
    <t>④</t>
  </si>
  <si>
    <t>⑤</t>
  </si>
  <si>
    <t>⑥</t>
  </si>
  <si>
    <t>⑦</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</si>
</sst>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0000_);[Red]\(0.0000\)"/>
    <numFmt numFmtId="178" formatCode="0_);[Red]\(0\)"/>
    <numFmt numFmtId="179" formatCode="#,##0_);[Red]\(#,##0\)"/>
    <numFmt numFmtId="180" formatCode="#,##0.0000;\-#,##0.0000"/>
    <numFmt numFmtId="181" formatCode="0.0"/>
    <numFmt numFmtId="182" formatCode="0.00000000"/>
    <numFmt numFmtId="183" formatCode="0.0000000"/>
    <numFmt numFmtId="184" formatCode="0.000000"/>
    <numFmt numFmtId="185" formatCode="0.00000"/>
    <numFmt numFmtId="186" formatCode="0.0000"/>
    <numFmt numFmtId="187" formatCode="0.000"/>
    <numFmt numFmtId="188" formatCode="#,##0.0_ ;[Red]\-#,##0.0\ "/>
    <numFmt numFmtId="189" formatCode="#,##0.0;[Red]\-#,##0.0"/>
  </numFmts>
  <fonts count="108">
    <font>
      <sz val="10"/>
      <color theme="1"/>
      <name val="メイリオ"/>
      <family val="3"/>
    </font>
    <font>
      <sz val="10"/>
      <color indexed="8"/>
      <name val="メイリオ"/>
      <family val="3"/>
    </font>
    <font>
      <sz val="6"/>
      <name val="メイリオ"/>
      <family val="3"/>
    </font>
    <font>
      <sz val="10"/>
      <color indexed="8"/>
      <name val="ＭＳ Ｐ明朝"/>
      <family val="1"/>
    </font>
    <font>
      <sz val="14"/>
      <name val="ＭＳ 明朝"/>
      <family val="1"/>
    </font>
    <font>
      <sz val="10"/>
      <name val="ＭＳ 明朝"/>
      <family val="1"/>
    </font>
    <font>
      <sz val="11"/>
      <name val="ＭＳ Ｐゴシック"/>
      <family val="3"/>
    </font>
    <font>
      <sz val="18"/>
      <name val="ＭＳ 明朝"/>
      <family val="1"/>
    </font>
    <font>
      <sz val="7"/>
      <name val="ＭＳ Ｐ明朝"/>
      <family val="1"/>
    </font>
    <font>
      <b/>
      <sz val="10"/>
      <name val="ＭＳ 明朝"/>
      <family val="1"/>
    </font>
    <font>
      <sz val="6"/>
      <name val="ＭＳ Ｐゴシック"/>
      <family val="3"/>
    </font>
    <font>
      <sz val="10"/>
      <name val="メイリオ"/>
      <family val="3"/>
    </font>
    <font>
      <b/>
      <sz val="16"/>
      <name val="メイリオ"/>
      <family val="3"/>
    </font>
    <font>
      <sz val="16"/>
      <name val="ＭＳ 明朝"/>
      <family val="1"/>
    </font>
    <font>
      <sz val="20"/>
      <name val="ＭＳ 明朝"/>
      <family val="1"/>
    </font>
    <font>
      <b/>
      <sz val="20"/>
      <name val="ＭＳ 明朝"/>
      <family val="1"/>
    </font>
    <font>
      <b/>
      <sz val="14"/>
      <name val="ＭＳ 明朝"/>
      <family val="1"/>
    </font>
    <font>
      <sz val="16"/>
      <name val="ＭＳ Ｐ明朝"/>
      <family val="1"/>
    </font>
    <font>
      <sz val="12"/>
      <name val="ＭＳ 明朝"/>
      <family val="1"/>
    </font>
    <font>
      <b/>
      <sz val="28"/>
      <name val="ＭＳ 明朝"/>
      <family val="1"/>
    </font>
    <font>
      <sz val="28"/>
      <name val="ＭＳ 明朝"/>
      <family val="1"/>
    </font>
    <font>
      <sz val="10"/>
      <color indexed="9"/>
      <name val="メイリオ"/>
      <family val="3"/>
    </font>
    <font>
      <b/>
      <sz val="18"/>
      <color indexed="56"/>
      <name val="ＭＳ Ｐゴシック"/>
      <family val="3"/>
    </font>
    <font>
      <b/>
      <sz val="10"/>
      <color indexed="9"/>
      <name val="メイリオ"/>
      <family val="3"/>
    </font>
    <font>
      <sz val="10"/>
      <color indexed="60"/>
      <name val="メイリオ"/>
      <family val="3"/>
    </font>
    <font>
      <u val="single"/>
      <sz val="10"/>
      <color indexed="12"/>
      <name val="メイリオ"/>
      <family val="3"/>
    </font>
    <font>
      <sz val="10"/>
      <color indexed="52"/>
      <name val="メイリオ"/>
      <family val="3"/>
    </font>
    <font>
      <sz val="10"/>
      <color indexed="20"/>
      <name val="メイリオ"/>
      <family val="3"/>
    </font>
    <font>
      <b/>
      <sz val="10"/>
      <color indexed="52"/>
      <name val="メイリオ"/>
      <family val="3"/>
    </font>
    <font>
      <sz val="10"/>
      <color indexed="10"/>
      <name val="メイリオ"/>
      <family val="3"/>
    </font>
    <font>
      <b/>
      <sz val="15"/>
      <color indexed="56"/>
      <name val="メイリオ"/>
      <family val="3"/>
    </font>
    <font>
      <b/>
      <sz val="13"/>
      <color indexed="56"/>
      <name val="メイリオ"/>
      <family val="3"/>
    </font>
    <font>
      <b/>
      <sz val="11"/>
      <color indexed="56"/>
      <name val="メイリオ"/>
      <family val="3"/>
    </font>
    <font>
      <b/>
      <sz val="10"/>
      <color indexed="8"/>
      <name val="メイリオ"/>
      <family val="3"/>
    </font>
    <font>
      <b/>
      <sz val="10"/>
      <color indexed="63"/>
      <name val="メイリオ"/>
      <family val="3"/>
    </font>
    <font>
      <i/>
      <sz val="10"/>
      <color indexed="23"/>
      <name val="メイリオ"/>
      <family val="3"/>
    </font>
    <font>
      <sz val="10"/>
      <color indexed="62"/>
      <name val="メイリオ"/>
      <family val="3"/>
    </font>
    <font>
      <u val="single"/>
      <sz val="10"/>
      <color indexed="20"/>
      <name val="メイリオ"/>
      <family val="3"/>
    </font>
    <font>
      <sz val="10"/>
      <color indexed="17"/>
      <name val="メイリオ"/>
      <family val="3"/>
    </font>
    <font>
      <sz val="12"/>
      <color indexed="8"/>
      <name val="ＭＳ Ｐ明朝"/>
      <family val="1"/>
    </font>
    <font>
      <sz val="9"/>
      <color indexed="8"/>
      <name val="ＭＳ Ｐ明朝"/>
      <family val="1"/>
    </font>
    <font>
      <b/>
      <u val="single"/>
      <sz val="12"/>
      <color indexed="10"/>
      <name val="メイリオ"/>
      <family val="3"/>
    </font>
    <font>
      <sz val="16"/>
      <color indexed="8"/>
      <name val="ＭＳ Ｐ明朝"/>
      <family val="1"/>
    </font>
    <font>
      <b/>
      <sz val="16"/>
      <color indexed="8"/>
      <name val="ＭＳ Ｐ明朝"/>
      <family val="1"/>
    </font>
    <font>
      <sz val="16"/>
      <color indexed="8"/>
      <name val="ＭＳ 明朝"/>
      <family val="1"/>
    </font>
    <font>
      <sz val="16"/>
      <color indexed="10"/>
      <name val="ＭＳ 明朝"/>
      <family val="1"/>
    </font>
    <font>
      <sz val="11"/>
      <color indexed="8"/>
      <name val="ＭＳ 明朝"/>
      <family val="1"/>
    </font>
    <font>
      <b/>
      <sz val="12"/>
      <color indexed="8"/>
      <name val="ＭＳ 明朝"/>
      <family val="1"/>
    </font>
    <font>
      <sz val="12"/>
      <color indexed="8"/>
      <name val="ＭＳ 明朝"/>
      <family val="1"/>
    </font>
    <font>
      <sz val="10"/>
      <color indexed="8"/>
      <name val="ＭＳ 明朝"/>
      <family val="1"/>
    </font>
    <font>
      <sz val="9"/>
      <color indexed="8"/>
      <name val="ＭＳ 明朝"/>
      <family val="1"/>
    </font>
    <font>
      <b/>
      <sz val="20"/>
      <color indexed="8"/>
      <name val="ＭＳ 明朝"/>
      <family val="1"/>
    </font>
    <font>
      <sz val="20"/>
      <color indexed="8"/>
      <name val="ＭＳ 明朝"/>
      <family val="1"/>
    </font>
    <font>
      <b/>
      <u val="single"/>
      <sz val="14"/>
      <color indexed="10"/>
      <name val="ＭＳ 明朝"/>
      <family val="1"/>
    </font>
    <font>
      <b/>
      <sz val="14"/>
      <color indexed="10"/>
      <name val="ＭＳ 明朝"/>
      <family val="1"/>
    </font>
    <font>
      <sz val="14"/>
      <color indexed="10"/>
      <name val="ＭＳ 明朝"/>
      <family val="1"/>
    </font>
    <font>
      <sz val="14"/>
      <color indexed="8"/>
      <name val="ＭＳ 明朝"/>
      <family val="1"/>
    </font>
    <font>
      <sz val="26"/>
      <color indexed="8"/>
      <name val="ＭＳ 明朝"/>
      <family val="1"/>
    </font>
    <font>
      <b/>
      <sz val="28"/>
      <color indexed="8"/>
      <name val="ＭＳ 明朝"/>
      <family val="1"/>
    </font>
    <font>
      <sz val="28"/>
      <color indexed="8"/>
      <name val="ＭＳ 明朝"/>
      <family val="1"/>
    </font>
    <font>
      <b/>
      <sz val="10"/>
      <color indexed="10"/>
      <name val="ＭＳ Ｐ明朝"/>
      <family val="1"/>
    </font>
    <font>
      <sz val="10"/>
      <color indexed="10"/>
      <name val="ＭＳ 明朝"/>
      <family val="1"/>
    </font>
    <font>
      <sz val="10"/>
      <color indexed="10"/>
      <name val="ＭＳ Ｐ明朝"/>
      <family val="1"/>
    </font>
    <font>
      <sz val="14"/>
      <color indexed="8"/>
      <name val="ＭＳ Ｐ明朝"/>
      <family val="1"/>
    </font>
    <font>
      <sz val="11"/>
      <color indexed="8"/>
      <name val="ＭＳ Ｐ明朝"/>
      <family val="1"/>
    </font>
    <font>
      <sz val="10"/>
      <color theme="0"/>
      <name val="メイリオ"/>
      <family val="3"/>
    </font>
    <font>
      <b/>
      <sz val="18"/>
      <color theme="3"/>
      <name val="Cambria"/>
      <family val="3"/>
    </font>
    <font>
      <b/>
      <sz val="10"/>
      <color theme="0"/>
      <name val="メイリオ"/>
      <family val="3"/>
    </font>
    <font>
      <sz val="10"/>
      <color rgb="FF9C6500"/>
      <name val="メイリオ"/>
      <family val="3"/>
    </font>
    <font>
      <u val="single"/>
      <sz val="10"/>
      <color theme="10"/>
      <name val="メイリオ"/>
      <family val="3"/>
    </font>
    <font>
      <sz val="10"/>
      <color rgb="FFFA7D00"/>
      <name val="メイリオ"/>
      <family val="3"/>
    </font>
    <font>
      <sz val="10"/>
      <color rgb="FF9C0006"/>
      <name val="メイリオ"/>
      <family val="3"/>
    </font>
    <font>
      <b/>
      <sz val="10"/>
      <color rgb="FFFA7D00"/>
      <name val="メイリオ"/>
      <family val="3"/>
    </font>
    <font>
      <sz val="10"/>
      <color rgb="FFFF0000"/>
      <name val="メイリオ"/>
      <family val="3"/>
    </font>
    <font>
      <b/>
      <sz val="15"/>
      <color theme="3"/>
      <name val="メイリオ"/>
      <family val="3"/>
    </font>
    <font>
      <b/>
      <sz val="13"/>
      <color theme="3"/>
      <name val="メイリオ"/>
      <family val="3"/>
    </font>
    <font>
      <b/>
      <sz val="11"/>
      <color theme="3"/>
      <name val="メイリオ"/>
      <family val="3"/>
    </font>
    <font>
      <b/>
      <sz val="10"/>
      <color theme="1"/>
      <name val="メイリオ"/>
      <family val="3"/>
    </font>
    <font>
      <b/>
      <sz val="10"/>
      <color rgb="FF3F3F3F"/>
      <name val="メイリオ"/>
      <family val="3"/>
    </font>
    <font>
      <i/>
      <sz val="10"/>
      <color rgb="FF7F7F7F"/>
      <name val="メイリオ"/>
      <family val="3"/>
    </font>
    <font>
      <sz val="10"/>
      <color rgb="FF3F3F76"/>
      <name val="メイリオ"/>
      <family val="3"/>
    </font>
    <font>
      <u val="single"/>
      <sz val="10"/>
      <color theme="11"/>
      <name val="メイリオ"/>
      <family val="3"/>
    </font>
    <font>
      <sz val="10"/>
      <color rgb="FF006100"/>
      <name val="メイリオ"/>
      <family val="3"/>
    </font>
    <font>
      <sz val="10"/>
      <color theme="1"/>
      <name val="ＭＳ Ｐ明朝"/>
      <family val="1"/>
    </font>
    <font>
      <sz val="12"/>
      <color theme="1"/>
      <name val="ＭＳ Ｐ明朝"/>
      <family val="1"/>
    </font>
    <font>
      <sz val="9"/>
      <color theme="1"/>
      <name val="ＭＳ Ｐ明朝"/>
      <family val="1"/>
    </font>
    <font>
      <b/>
      <u val="single"/>
      <sz val="12"/>
      <color rgb="FFFF0000"/>
      <name val="メイリオ"/>
      <family val="3"/>
    </font>
    <font>
      <sz val="16"/>
      <color theme="1"/>
      <name val="ＭＳ Ｐ明朝"/>
      <family val="1"/>
    </font>
    <font>
      <b/>
      <sz val="16"/>
      <color theme="1"/>
      <name val="ＭＳ Ｐ明朝"/>
      <family val="1"/>
    </font>
    <font>
      <sz val="16"/>
      <color theme="1"/>
      <name val="ＭＳ 明朝"/>
      <family val="1"/>
    </font>
    <font>
      <sz val="16"/>
      <color rgb="FFFF0000"/>
      <name val="ＭＳ 明朝"/>
      <family val="1"/>
    </font>
    <font>
      <sz val="11"/>
      <color theme="1"/>
      <name val="ＭＳ 明朝"/>
      <family val="1"/>
    </font>
    <font>
      <b/>
      <sz val="12"/>
      <color theme="1"/>
      <name val="ＭＳ 明朝"/>
      <family val="1"/>
    </font>
    <font>
      <sz val="12"/>
      <color theme="1"/>
      <name val="ＭＳ 明朝"/>
      <family val="1"/>
    </font>
    <font>
      <sz val="10"/>
      <color theme="1"/>
      <name val="ＭＳ 明朝"/>
      <family val="1"/>
    </font>
    <font>
      <sz val="9"/>
      <color theme="1"/>
      <name val="ＭＳ 明朝"/>
      <family val="1"/>
    </font>
    <font>
      <b/>
      <sz val="20"/>
      <color theme="1"/>
      <name val="ＭＳ 明朝"/>
      <family val="1"/>
    </font>
    <font>
      <sz val="20"/>
      <color theme="1"/>
      <name val="ＭＳ 明朝"/>
      <family val="1"/>
    </font>
    <font>
      <b/>
      <u val="single"/>
      <sz val="14"/>
      <color rgb="FFFF0000"/>
      <name val="ＭＳ 明朝"/>
      <family val="1"/>
    </font>
    <font>
      <b/>
      <sz val="14"/>
      <color rgb="FFFF0000"/>
      <name val="ＭＳ 明朝"/>
      <family val="1"/>
    </font>
    <font>
      <sz val="14"/>
      <color rgb="FFFF0000"/>
      <name val="ＭＳ 明朝"/>
      <family val="1"/>
    </font>
    <font>
      <sz val="14"/>
      <color theme="1"/>
      <name val="ＭＳ 明朝"/>
      <family val="1"/>
    </font>
    <font>
      <sz val="26"/>
      <color theme="1"/>
      <name val="ＭＳ 明朝"/>
      <family val="1"/>
    </font>
    <font>
      <b/>
      <sz val="28"/>
      <color theme="1"/>
      <name val="ＭＳ 明朝"/>
      <family val="1"/>
    </font>
    <font>
      <sz val="28"/>
      <color theme="1"/>
      <name val="ＭＳ 明朝"/>
      <family val="1"/>
    </font>
    <font>
      <b/>
      <sz val="10"/>
      <color rgb="FFFF0000"/>
      <name val="ＭＳ Ｐ明朝"/>
      <family val="1"/>
    </font>
    <font>
      <sz val="10"/>
      <color rgb="FFFF0000"/>
      <name val="ＭＳ 明朝"/>
      <family val="1"/>
    </font>
    <font>
      <sz val="10"/>
      <color rgb="FFFF0000"/>
      <name val="ＭＳ Ｐ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rgb="FFFFFF99"/>
        <bgColor indexed="64"/>
      </patternFill>
    </fill>
    <fill>
      <patternFill patternType="solid">
        <fgColor theme="0" tint="-0.1499900072813034"/>
        <bgColor indexed="64"/>
      </patternFill>
    </fill>
  </fills>
  <borders count="1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hair"/>
      <top style="hair"/>
      <bottom style="hair"/>
    </border>
    <border>
      <left>
        <color indexed="63"/>
      </left>
      <right style="hair"/>
      <top>
        <color indexed="63"/>
      </top>
      <bottom>
        <color indexed="63"/>
      </bottom>
    </border>
    <border>
      <left>
        <color indexed="63"/>
      </left>
      <right style="hair"/>
      <top style="hair"/>
      <bottom>
        <color indexed="63"/>
      </bottom>
    </border>
    <border>
      <left>
        <color indexed="63"/>
      </left>
      <right style="hair"/>
      <top style="hair"/>
      <bottom style="double"/>
    </border>
    <border>
      <left style="thin"/>
      <right style="thin"/>
      <top style="thin"/>
      <bottom>
        <color indexed="63"/>
      </bottom>
    </border>
    <border>
      <left style="thin"/>
      <right>
        <color indexed="63"/>
      </right>
      <top style="thin"/>
      <bottom style="hair"/>
    </border>
    <border>
      <left style="thin"/>
      <right style="thin"/>
      <top>
        <color indexed="63"/>
      </top>
      <bottom>
        <color indexed="63"/>
      </bottom>
    </border>
    <border>
      <left style="thin"/>
      <right>
        <color indexed="63"/>
      </right>
      <top style="hair"/>
      <bottom>
        <color indexed="63"/>
      </bottom>
    </border>
    <border>
      <left style="thin"/>
      <right style="thin"/>
      <top>
        <color indexed="63"/>
      </top>
      <bottom style="thin"/>
    </border>
    <border>
      <left style="thin"/>
      <right>
        <color indexed="63"/>
      </right>
      <top style="hair"/>
      <bottom style="thin"/>
    </border>
    <border>
      <left style="thin"/>
      <right>
        <color indexed="63"/>
      </right>
      <top>
        <color indexed="63"/>
      </top>
      <bottom style="hair"/>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hair"/>
    </border>
    <border>
      <left style="hair"/>
      <right>
        <color indexed="63"/>
      </right>
      <top>
        <color indexed="63"/>
      </top>
      <bottom style="medium"/>
    </border>
    <border>
      <left style="hair"/>
      <right>
        <color indexed="63"/>
      </right>
      <top>
        <color indexed="63"/>
      </top>
      <bottom style="hair"/>
    </border>
    <border>
      <left style="hair"/>
      <right style="thin"/>
      <top>
        <color indexed="63"/>
      </top>
      <bottom style="hair"/>
    </border>
    <border>
      <left style="medium"/>
      <right>
        <color indexed="63"/>
      </right>
      <top>
        <color indexed="63"/>
      </top>
      <bottom style="medium"/>
    </border>
    <border>
      <left style="medium"/>
      <right>
        <color indexed="63"/>
      </right>
      <top>
        <color indexed="63"/>
      </top>
      <bottom style="hair"/>
    </border>
    <border>
      <left style="hair"/>
      <right style="hair"/>
      <top style="hair"/>
      <bottom style="hair"/>
    </border>
    <border>
      <left>
        <color indexed="63"/>
      </left>
      <right>
        <color indexed="63"/>
      </right>
      <top>
        <color indexed="63"/>
      </top>
      <bottom style="hair"/>
    </border>
    <border>
      <left style="hair"/>
      <right>
        <color indexed="63"/>
      </right>
      <top>
        <color indexed="63"/>
      </top>
      <bottom style="thin"/>
    </border>
    <border>
      <left style="hair"/>
      <right style="thin"/>
      <top>
        <color indexed="63"/>
      </top>
      <bottom style="thin"/>
    </border>
    <border>
      <left style="hair"/>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style="thin"/>
      <top style="hair"/>
      <bottom style="hair"/>
    </border>
    <border>
      <left>
        <color indexed="63"/>
      </left>
      <right style="hair"/>
      <top style="hair"/>
      <bottom style="thin"/>
    </border>
    <border>
      <left>
        <color indexed="63"/>
      </left>
      <right style="thin"/>
      <top style="hair"/>
      <bottom style="thin"/>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hair"/>
      <right>
        <color indexed="63"/>
      </right>
      <top style="hair"/>
      <bottom style="hair"/>
    </border>
    <border>
      <left>
        <color indexed="63"/>
      </left>
      <right>
        <color indexed="63"/>
      </right>
      <top style="hair"/>
      <bottom style="hair"/>
    </border>
    <border>
      <left style="thin"/>
      <right style="thin"/>
      <top style="thin"/>
      <bottom style="double"/>
    </border>
    <border>
      <left>
        <color indexed="63"/>
      </left>
      <right style="hair"/>
      <top>
        <color indexed="63"/>
      </top>
      <bottom style="hair"/>
    </border>
    <border>
      <left style="hair"/>
      <right>
        <color indexed="63"/>
      </right>
      <top style="hair"/>
      <bottom style="thin"/>
    </border>
    <border>
      <left>
        <color indexed="63"/>
      </left>
      <right>
        <color indexed="63"/>
      </right>
      <top style="hair"/>
      <bottom style="thin"/>
    </border>
    <border>
      <left style="hair"/>
      <right>
        <color indexed="63"/>
      </right>
      <top style="thin"/>
      <bottom style="thin"/>
    </border>
    <border>
      <left>
        <color indexed="63"/>
      </left>
      <right style="hair"/>
      <top style="thin"/>
      <bottom style="thin"/>
    </border>
    <border>
      <left style="hair"/>
      <right>
        <color indexed="63"/>
      </right>
      <top style="thin"/>
      <bottom>
        <color indexed="63"/>
      </bottom>
    </border>
    <border>
      <left>
        <color indexed="63"/>
      </left>
      <right style="hair"/>
      <top>
        <color indexed="63"/>
      </top>
      <bottom style="thin"/>
    </border>
    <border>
      <left>
        <color indexed="63"/>
      </left>
      <right style="thin"/>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thin"/>
      <bottom>
        <color indexed="63"/>
      </bottom>
    </border>
    <border>
      <left style="hair"/>
      <right>
        <color indexed="63"/>
      </right>
      <top style="hair"/>
      <bottom style="double"/>
    </border>
    <border>
      <left>
        <color indexed="63"/>
      </left>
      <right>
        <color indexed="63"/>
      </right>
      <top style="hair"/>
      <bottom style="double"/>
    </border>
    <border diagonalDown="1">
      <left style="thin"/>
      <right>
        <color indexed="63"/>
      </right>
      <top style="thin"/>
      <bottom>
        <color indexed="63"/>
      </bottom>
      <diagonal style="hair"/>
    </border>
    <border diagonalDown="1">
      <left>
        <color indexed="63"/>
      </left>
      <right>
        <color indexed="63"/>
      </right>
      <top style="thin"/>
      <bottom>
        <color indexed="63"/>
      </bottom>
      <diagonal style="hair"/>
    </border>
    <border diagonalDown="1">
      <left>
        <color indexed="63"/>
      </left>
      <right style="hair"/>
      <top style="thin"/>
      <bottom>
        <color indexed="63"/>
      </bottom>
      <diagonal style="hair"/>
    </border>
    <border diagonalDown="1">
      <left style="thin"/>
      <right>
        <color indexed="63"/>
      </right>
      <top>
        <color indexed="63"/>
      </top>
      <bottom>
        <color indexed="63"/>
      </bottom>
      <diagonal style="hair"/>
    </border>
    <border diagonalDown="1">
      <left>
        <color indexed="63"/>
      </left>
      <right>
        <color indexed="63"/>
      </right>
      <top>
        <color indexed="63"/>
      </top>
      <bottom>
        <color indexed="63"/>
      </bottom>
      <diagonal style="hair"/>
    </border>
    <border diagonalDown="1">
      <left>
        <color indexed="63"/>
      </left>
      <right style="hair"/>
      <top>
        <color indexed="63"/>
      </top>
      <bottom>
        <color indexed="63"/>
      </bottom>
      <diagonal style="hair"/>
    </border>
    <border diagonalDown="1">
      <left style="thin"/>
      <right>
        <color indexed="63"/>
      </right>
      <top>
        <color indexed="63"/>
      </top>
      <bottom style="thin"/>
      <diagonal style="hair"/>
    </border>
    <border diagonalDown="1">
      <left>
        <color indexed="63"/>
      </left>
      <right>
        <color indexed="63"/>
      </right>
      <top>
        <color indexed="63"/>
      </top>
      <bottom style="thin"/>
      <diagonal style="hair"/>
    </border>
    <border diagonalDown="1">
      <left>
        <color indexed="63"/>
      </left>
      <right style="hair"/>
      <top>
        <color indexed="63"/>
      </top>
      <bottom style="thin"/>
      <diagonal style="hair"/>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style="hair"/>
      <bottom style="double"/>
    </border>
    <border>
      <left>
        <color indexed="63"/>
      </left>
      <right style="hair"/>
      <top style="thin"/>
      <bottom style="hair"/>
    </border>
    <border>
      <left style="thin"/>
      <right style="hair"/>
      <top>
        <color indexed="63"/>
      </top>
      <bottom>
        <color indexed="63"/>
      </bottom>
    </border>
    <border>
      <left style="thin"/>
      <right style="hair"/>
      <top>
        <color indexed="63"/>
      </top>
      <bottom style="thin"/>
    </border>
    <border>
      <left style="hair"/>
      <right>
        <color indexed="63"/>
      </right>
      <top style="double"/>
      <bottom style="hair"/>
    </border>
    <border>
      <left>
        <color indexed="63"/>
      </left>
      <right>
        <color indexed="63"/>
      </right>
      <top style="double"/>
      <bottom style="hair"/>
    </border>
    <border>
      <left>
        <color indexed="63"/>
      </left>
      <right style="hair"/>
      <top style="double"/>
      <bottom style="hair"/>
    </border>
    <border>
      <left style="thin"/>
      <right style="hair"/>
      <top style="thin"/>
      <bottom>
        <color indexed="63"/>
      </bottom>
    </border>
    <border>
      <left style="thin"/>
      <right style="hair"/>
      <top>
        <color indexed="63"/>
      </top>
      <bottom style="double"/>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diagonalDown="1">
      <left style="hair"/>
      <right>
        <color indexed="63"/>
      </right>
      <top style="hair"/>
      <bottom>
        <color indexed="63"/>
      </bottom>
      <diagonal style="hair"/>
    </border>
    <border diagonalDown="1">
      <left>
        <color indexed="63"/>
      </left>
      <right>
        <color indexed="63"/>
      </right>
      <top style="hair"/>
      <bottom>
        <color indexed="63"/>
      </bottom>
      <diagonal style="hair"/>
    </border>
    <border diagonalDown="1">
      <left>
        <color indexed="63"/>
      </left>
      <right style="hair"/>
      <top style="hair"/>
      <bottom>
        <color indexed="63"/>
      </bottom>
      <diagonal style="hair"/>
    </border>
    <border diagonalDown="1">
      <left style="hair"/>
      <right>
        <color indexed="63"/>
      </right>
      <top>
        <color indexed="63"/>
      </top>
      <bottom>
        <color indexed="63"/>
      </bottom>
      <diagonal style="hair"/>
    </border>
    <border diagonalDown="1">
      <left style="hair"/>
      <right>
        <color indexed="63"/>
      </right>
      <top>
        <color indexed="63"/>
      </top>
      <bottom style="hair"/>
      <diagonal style="hair"/>
    </border>
    <border diagonalDown="1">
      <left>
        <color indexed="63"/>
      </left>
      <right>
        <color indexed="63"/>
      </right>
      <top>
        <color indexed="63"/>
      </top>
      <bottom style="hair"/>
      <diagonal style="hair"/>
    </border>
    <border diagonalDown="1">
      <left>
        <color indexed="63"/>
      </left>
      <right style="hair"/>
      <top>
        <color indexed="63"/>
      </top>
      <bottom style="hair"/>
      <diagonal style="hair"/>
    </border>
    <border>
      <left style="thin"/>
      <right style="hair"/>
      <top style="hair"/>
      <bottom style="hair"/>
    </border>
    <border>
      <left style="thin"/>
      <right style="hair"/>
      <top style="hair"/>
      <bottom style="thin"/>
    </border>
    <border>
      <left style="hair"/>
      <right style="hair"/>
      <top style="hair"/>
      <bottom style="thin"/>
    </border>
    <border diagonalDown="1">
      <left style="thin"/>
      <right>
        <color indexed="63"/>
      </right>
      <top>
        <color indexed="63"/>
      </top>
      <bottom style="hair"/>
      <diagonal style="hair"/>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0" fillId="0" borderId="0" applyFont="0" applyFill="0" applyBorder="0" applyAlignment="0" applyProtection="0"/>
    <xf numFmtId="0" fontId="69" fillId="0" borderId="0" applyNumberFormat="0" applyFill="0" applyBorder="0" applyAlignment="0" applyProtection="0"/>
    <xf numFmtId="0" fontId="0" fillId="28" borderId="2" applyNumberFormat="0" applyFont="0" applyAlignment="0" applyProtection="0"/>
    <xf numFmtId="0" fontId="70" fillId="0" borderId="3" applyNumberFormat="0" applyFill="0" applyAlignment="0" applyProtection="0"/>
    <xf numFmtId="0" fontId="71" fillId="29" borderId="0" applyNumberFormat="0" applyBorder="0" applyAlignment="0" applyProtection="0"/>
    <xf numFmtId="0" fontId="72" fillId="30" borderId="4" applyNumberFormat="0" applyAlignment="0" applyProtection="0"/>
    <xf numFmtId="0" fontId="7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6"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0" borderId="9" applyNumberFormat="0" applyAlignment="0" applyProtection="0"/>
    <xf numFmtId="0" fontId="7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0" fillId="31" borderId="4" applyNumberFormat="0" applyAlignment="0" applyProtection="0"/>
    <xf numFmtId="0" fontId="4" fillId="0" borderId="0">
      <alignment/>
      <protection/>
    </xf>
    <xf numFmtId="0" fontId="81" fillId="0" borderId="0" applyNumberFormat="0" applyFill="0" applyBorder="0" applyAlignment="0" applyProtection="0"/>
    <xf numFmtId="0" fontId="82" fillId="32" borderId="0" applyNumberFormat="0" applyBorder="0" applyAlignment="0" applyProtection="0"/>
  </cellStyleXfs>
  <cellXfs count="556">
    <xf numFmtId="0" fontId="0" fillId="0" borderId="0" xfId="0" applyAlignment="1">
      <alignment vertical="center"/>
    </xf>
    <xf numFmtId="0" fontId="83" fillId="0" borderId="0" xfId="0" applyFont="1" applyAlignment="1">
      <alignment vertical="center"/>
    </xf>
    <xf numFmtId="0" fontId="83" fillId="0" borderId="0" xfId="0" applyFont="1" applyAlignment="1">
      <alignment horizontal="center" vertical="center"/>
    </xf>
    <xf numFmtId="0" fontId="83" fillId="0" borderId="10" xfId="0" applyFont="1" applyBorder="1" applyAlignment="1">
      <alignment horizontal="right" vertical="center"/>
    </xf>
    <xf numFmtId="0" fontId="83" fillId="0" borderId="0" xfId="0" applyFont="1" applyAlignment="1">
      <alignment vertical="center"/>
    </xf>
    <xf numFmtId="0" fontId="83" fillId="0" borderId="0" xfId="0" applyFont="1" applyAlignment="1">
      <alignment horizontal="right" vertical="center"/>
    </xf>
    <xf numFmtId="0" fontId="83" fillId="0" borderId="0" xfId="0" applyFont="1" applyAlignment="1">
      <alignment horizontal="left" vertical="center"/>
    </xf>
    <xf numFmtId="0" fontId="84" fillId="0" borderId="0" xfId="0" applyFont="1" applyAlignment="1">
      <alignment vertical="center"/>
    </xf>
    <xf numFmtId="0" fontId="85" fillId="0" borderId="0" xfId="0" applyFont="1" applyAlignment="1">
      <alignment vertical="center"/>
    </xf>
    <xf numFmtId="0" fontId="83" fillId="0" borderId="0" xfId="0" applyFont="1" applyAlignment="1">
      <alignment horizontal="right" vertical="center"/>
    </xf>
    <xf numFmtId="38" fontId="83" fillId="0" borderId="10" xfId="49" applyFont="1" applyBorder="1" applyAlignment="1">
      <alignment horizontal="right" vertical="center"/>
    </xf>
    <xf numFmtId="38" fontId="83" fillId="0" borderId="11" xfId="49" applyFont="1" applyBorder="1" applyAlignment="1">
      <alignment horizontal="right" vertical="center"/>
    </xf>
    <xf numFmtId="38" fontId="83" fillId="0" borderId="12" xfId="49" applyFont="1" applyBorder="1" applyAlignment="1">
      <alignment horizontal="right" vertical="center"/>
    </xf>
    <xf numFmtId="38" fontId="83" fillId="0" borderId="13" xfId="49" applyFont="1" applyBorder="1" applyAlignment="1">
      <alignment horizontal="right" vertical="center"/>
    </xf>
    <xf numFmtId="0" fontId="83" fillId="0" borderId="13" xfId="0" applyFont="1" applyBorder="1" applyAlignment="1">
      <alignment horizontal="right" vertical="center"/>
    </xf>
    <xf numFmtId="0" fontId="83" fillId="0" borderId="0" xfId="0" applyFont="1" applyBorder="1" applyAlignment="1">
      <alignment horizontal="center" vertical="center"/>
    </xf>
    <xf numFmtId="0" fontId="5" fillId="0" borderId="0" xfId="62" applyFont="1">
      <alignment/>
      <protection/>
    </xf>
    <xf numFmtId="0" fontId="5" fillId="0" borderId="0" xfId="62" applyFont="1" applyAlignment="1">
      <alignment horizontal="right"/>
      <protection/>
    </xf>
    <xf numFmtId="0" fontId="5" fillId="33" borderId="0" xfId="62" applyFont="1" applyFill="1" applyBorder="1">
      <alignment/>
      <protection/>
    </xf>
    <xf numFmtId="0" fontId="5" fillId="0" borderId="14" xfId="62" applyFont="1" applyBorder="1">
      <alignment/>
      <protection/>
    </xf>
    <xf numFmtId="0" fontId="5" fillId="0" borderId="15" xfId="62" applyFont="1" applyBorder="1" applyAlignment="1">
      <alignment wrapText="1"/>
      <protection/>
    </xf>
    <xf numFmtId="0" fontId="5" fillId="0" borderId="16" xfId="62" applyFont="1" applyBorder="1">
      <alignment/>
      <protection/>
    </xf>
    <xf numFmtId="0" fontId="5" fillId="0" borderId="17" xfId="62" applyFont="1" applyBorder="1" applyAlignment="1">
      <alignment wrapText="1"/>
      <protection/>
    </xf>
    <xf numFmtId="0" fontId="7" fillId="0" borderId="0" xfId="62" applyFont="1">
      <alignment/>
      <protection/>
    </xf>
    <xf numFmtId="0" fontId="5" fillId="0" borderId="18" xfId="62" applyFont="1" applyBorder="1">
      <alignment/>
      <protection/>
    </xf>
    <xf numFmtId="0" fontId="5" fillId="0" borderId="19" xfId="62" applyFont="1" applyBorder="1" applyAlignment="1">
      <alignment wrapText="1"/>
      <protection/>
    </xf>
    <xf numFmtId="0" fontId="5" fillId="0" borderId="20" xfId="62" applyFont="1" applyBorder="1" applyAlignment="1">
      <alignment wrapText="1"/>
      <protection/>
    </xf>
    <xf numFmtId="0" fontId="5" fillId="34" borderId="21" xfId="62" applyFont="1" applyFill="1" applyBorder="1">
      <alignment/>
      <protection/>
    </xf>
    <xf numFmtId="0" fontId="5" fillId="0" borderId="22" xfId="62" applyFont="1" applyBorder="1">
      <alignment/>
      <protection/>
    </xf>
    <xf numFmtId="0" fontId="5" fillId="33" borderId="22" xfId="62" applyFont="1" applyFill="1" applyBorder="1">
      <alignment/>
      <protection/>
    </xf>
    <xf numFmtId="37" fontId="5" fillId="0" borderId="22" xfId="62" applyNumberFormat="1" applyFont="1" applyBorder="1" applyProtection="1">
      <alignment/>
      <protection/>
    </xf>
    <xf numFmtId="39" fontId="5" fillId="0" borderId="22" xfId="62" applyNumberFormat="1" applyFont="1" applyBorder="1" applyProtection="1">
      <alignment/>
      <protection/>
    </xf>
    <xf numFmtId="0" fontId="5" fillId="0" borderId="14" xfId="62" applyFont="1" applyBorder="1" applyAlignment="1" applyProtection="1">
      <alignment horizontal="center"/>
      <protection/>
    </xf>
    <xf numFmtId="0" fontId="5" fillId="0" borderId="23" xfId="62" applyFont="1" applyBorder="1" applyAlignment="1" applyProtection="1">
      <alignment horizontal="center"/>
      <protection/>
    </xf>
    <xf numFmtId="0" fontId="5" fillId="33" borderId="23" xfId="62" applyFont="1" applyFill="1" applyBorder="1" applyAlignment="1" applyProtection="1">
      <alignment horizontal="center"/>
      <protection/>
    </xf>
    <xf numFmtId="37" fontId="5" fillId="0" borderId="23" xfId="62" applyNumberFormat="1" applyFont="1" applyBorder="1" applyAlignment="1" applyProtection="1">
      <alignment horizontal="center"/>
      <protection/>
    </xf>
    <xf numFmtId="39" fontId="5" fillId="0" borderId="23" xfId="62" applyNumberFormat="1" applyFont="1" applyBorder="1" applyAlignment="1" applyProtection="1">
      <alignment horizontal="center"/>
      <protection/>
    </xf>
    <xf numFmtId="0" fontId="5" fillId="0" borderId="23" xfId="62" applyFont="1" applyBorder="1">
      <alignment/>
      <protection/>
    </xf>
    <xf numFmtId="0" fontId="5" fillId="0" borderId="24" xfId="62" applyFont="1" applyBorder="1">
      <alignment/>
      <protection/>
    </xf>
    <xf numFmtId="0" fontId="5" fillId="33" borderId="24" xfId="62" applyFont="1" applyFill="1" applyBorder="1" applyAlignment="1" applyProtection="1">
      <alignment horizontal="center"/>
      <protection/>
    </xf>
    <xf numFmtId="37" fontId="5" fillId="0" borderId="24" xfId="62" applyNumberFormat="1" applyFont="1" applyBorder="1" applyAlignment="1" applyProtection="1">
      <alignment horizontal="center"/>
      <protection/>
    </xf>
    <xf numFmtId="39" fontId="5" fillId="0" borderId="24" xfId="62" applyNumberFormat="1" applyFont="1" applyBorder="1" applyAlignment="1" applyProtection="1">
      <alignment horizontal="center"/>
      <protection/>
    </xf>
    <xf numFmtId="0" fontId="5" fillId="0" borderId="25" xfId="62" applyFont="1" applyBorder="1">
      <alignment/>
      <protection/>
    </xf>
    <xf numFmtId="0" fontId="5" fillId="0" borderId="20" xfId="62" applyFont="1" applyBorder="1" applyAlignment="1" applyProtection="1">
      <alignment horizontal="left"/>
      <protection/>
    </xf>
    <xf numFmtId="0" fontId="5" fillId="33" borderId="26" xfId="62" applyFont="1" applyFill="1" applyBorder="1">
      <alignment/>
      <protection/>
    </xf>
    <xf numFmtId="0" fontId="5" fillId="0" borderId="27" xfId="62" applyFont="1" applyBorder="1" applyAlignment="1">
      <alignment wrapText="1"/>
      <protection/>
    </xf>
    <xf numFmtId="37" fontId="5" fillId="0" borderId="27" xfId="62" applyNumberFormat="1" applyFont="1" applyBorder="1" applyProtection="1">
      <alignment/>
      <protection/>
    </xf>
    <xf numFmtId="39" fontId="5" fillId="0" borderId="27" xfId="62" applyNumberFormat="1" applyFont="1" applyBorder="1" applyAlignment="1" applyProtection="1">
      <alignment horizontal="left"/>
      <protection/>
    </xf>
    <xf numFmtId="0" fontId="5" fillId="0" borderId="28" xfId="62" applyFont="1" applyBorder="1" applyAlignment="1">
      <alignment horizontal="left" wrapText="1"/>
      <protection/>
    </xf>
    <xf numFmtId="0" fontId="5" fillId="0" borderId="25" xfId="62" applyFont="1" applyBorder="1" applyProtection="1">
      <alignment/>
      <protection/>
    </xf>
    <xf numFmtId="0" fontId="5" fillId="0" borderId="20" xfId="62" applyFont="1" applyBorder="1" applyAlignment="1" applyProtection="1">
      <alignment horizontal="left" wrapText="1"/>
      <protection/>
    </xf>
    <xf numFmtId="0" fontId="5" fillId="34" borderId="29" xfId="62" applyFont="1" applyFill="1" applyBorder="1" applyProtection="1">
      <alignment/>
      <protection/>
    </xf>
    <xf numFmtId="0" fontId="5" fillId="0" borderId="30" xfId="62" applyFont="1" applyBorder="1" applyAlignment="1" applyProtection="1">
      <alignment horizontal="left" wrapText="1"/>
      <protection/>
    </xf>
    <xf numFmtId="177" fontId="5" fillId="0" borderId="27" xfId="62" applyNumberFormat="1" applyFont="1" applyBorder="1" applyProtection="1">
      <alignment/>
      <protection/>
    </xf>
    <xf numFmtId="39" fontId="5" fillId="0" borderId="27" xfId="62" applyNumberFormat="1" applyFont="1" applyBorder="1" applyProtection="1">
      <alignment/>
      <protection/>
    </xf>
    <xf numFmtId="0" fontId="5" fillId="0" borderId="28" xfId="62" applyFont="1" applyBorder="1" applyAlignment="1" applyProtection="1">
      <alignment horizontal="left" wrapText="1"/>
      <protection/>
    </xf>
    <xf numFmtId="0" fontId="5" fillId="33" borderId="27" xfId="62" applyFont="1" applyFill="1" applyBorder="1" applyProtection="1">
      <alignment/>
      <protection/>
    </xf>
    <xf numFmtId="177" fontId="5" fillId="0" borderId="27" xfId="62" applyNumberFormat="1" applyFont="1" applyBorder="1" applyAlignment="1" applyProtection="1">
      <alignment horizontal="left"/>
      <protection/>
    </xf>
    <xf numFmtId="178" fontId="5" fillId="0" borderId="31" xfId="62" applyNumberFormat="1" applyFont="1" applyBorder="1" applyProtection="1">
      <alignment/>
      <protection/>
    </xf>
    <xf numFmtId="39" fontId="5" fillId="0" borderId="31" xfId="62" applyNumberFormat="1" applyFont="1" applyBorder="1" applyProtection="1">
      <alignment/>
      <protection/>
    </xf>
    <xf numFmtId="37" fontId="5" fillId="0" borderId="31" xfId="62" applyNumberFormat="1" applyFont="1" applyBorder="1" applyProtection="1">
      <alignment/>
      <protection/>
    </xf>
    <xf numFmtId="179" fontId="5" fillId="0" borderId="31" xfId="62" applyNumberFormat="1" applyFont="1" applyBorder="1" applyProtection="1">
      <alignment/>
      <protection/>
    </xf>
    <xf numFmtId="177" fontId="5" fillId="0" borderId="31" xfId="62" applyNumberFormat="1" applyFont="1" applyBorder="1" applyProtection="1">
      <alignment/>
      <protection/>
    </xf>
    <xf numFmtId="39" fontId="5" fillId="0" borderId="32" xfId="62" applyNumberFormat="1" applyFont="1" applyBorder="1" applyProtection="1">
      <alignment/>
      <protection/>
    </xf>
    <xf numFmtId="0" fontId="5" fillId="0" borderId="24" xfId="62" applyFont="1" applyBorder="1" applyAlignment="1" applyProtection="1">
      <alignment horizontal="left" wrapText="1"/>
      <protection/>
    </xf>
    <xf numFmtId="0" fontId="5" fillId="33" borderId="33" xfId="62" applyFont="1" applyFill="1" applyBorder="1" applyProtection="1">
      <alignment/>
      <protection/>
    </xf>
    <xf numFmtId="0" fontId="5" fillId="0" borderId="33" xfId="62" applyFont="1" applyBorder="1" applyAlignment="1">
      <alignment wrapText="1"/>
      <protection/>
    </xf>
    <xf numFmtId="177" fontId="5" fillId="0" borderId="33" xfId="62" applyNumberFormat="1" applyFont="1" applyBorder="1" applyProtection="1">
      <alignment/>
      <protection/>
    </xf>
    <xf numFmtId="37" fontId="5" fillId="0" borderId="33" xfId="62" applyNumberFormat="1" applyFont="1" applyBorder="1" applyProtection="1">
      <alignment/>
      <protection/>
    </xf>
    <xf numFmtId="39" fontId="5" fillId="0" borderId="33" xfId="62" applyNumberFormat="1" applyFont="1" applyBorder="1" applyProtection="1">
      <alignment/>
      <protection/>
    </xf>
    <xf numFmtId="0" fontId="5" fillId="0" borderId="34" xfId="62" applyFont="1" applyBorder="1" applyAlignment="1">
      <alignment horizontal="left" wrapText="1"/>
      <protection/>
    </xf>
    <xf numFmtId="0" fontId="5" fillId="0" borderId="23" xfId="62" applyFont="1" applyBorder="1" applyAlignment="1" applyProtection="1">
      <alignment horizontal="left" wrapText="1"/>
      <protection/>
    </xf>
    <xf numFmtId="0" fontId="5" fillId="33" borderId="35" xfId="62" applyFont="1" applyFill="1" applyBorder="1" applyProtection="1">
      <alignment/>
      <protection/>
    </xf>
    <xf numFmtId="0" fontId="5" fillId="0" borderId="35" xfId="62" applyFont="1" applyBorder="1" applyAlignment="1">
      <alignment wrapText="1"/>
      <protection/>
    </xf>
    <xf numFmtId="177" fontId="5" fillId="0" borderId="35" xfId="62" applyNumberFormat="1" applyFont="1" applyBorder="1" applyProtection="1">
      <alignment/>
      <protection/>
    </xf>
    <xf numFmtId="37" fontId="5" fillId="0" borderId="35" xfId="62" applyNumberFormat="1" applyFont="1" applyBorder="1" applyProtection="1">
      <alignment/>
      <protection/>
    </xf>
    <xf numFmtId="39" fontId="5" fillId="0" borderId="35" xfId="62" applyNumberFormat="1" applyFont="1" applyBorder="1" applyProtection="1">
      <alignment/>
      <protection/>
    </xf>
    <xf numFmtId="0" fontId="9" fillId="0" borderId="36" xfId="62" applyFont="1" applyBorder="1" applyAlignment="1" applyProtection="1">
      <alignment/>
      <protection/>
    </xf>
    <xf numFmtId="0" fontId="9" fillId="0" borderId="37" xfId="62" applyFont="1" applyBorder="1" applyAlignment="1" applyProtection="1">
      <alignment/>
      <protection/>
    </xf>
    <xf numFmtId="0" fontId="9" fillId="0" borderId="38" xfId="62" applyFont="1" applyBorder="1" applyAlignment="1" applyProtection="1">
      <alignment/>
      <protection/>
    </xf>
    <xf numFmtId="180" fontId="5" fillId="0" borderId="21" xfId="62" applyNumberFormat="1" applyFont="1" applyBorder="1" applyProtection="1">
      <alignment/>
      <protection/>
    </xf>
    <xf numFmtId="0" fontId="5" fillId="0" borderId="39" xfId="62" applyFont="1" applyBorder="1" applyAlignment="1">
      <alignment horizontal="left" wrapText="1"/>
      <protection/>
    </xf>
    <xf numFmtId="0" fontId="5" fillId="0" borderId="0" xfId="62" applyFont="1" applyBorder="1" applyAlignment="1" applyProtection="1">
      <alignment horizontal="left"/>
      <protection/>
    </xf>
    <xf numFmtId="0" fontId="5" fillId="0" borderId="0" xfId="62" applyFont="1" applyAlignment="1" applyProtection="1">
      <alignment horizontal="left"/>
      <protection/>
    </xf>
    <xf numFmtId="0" fontId="5" fillId="33" borderId="0" xfId="62" applyFont="1" applyFill="1">
      <alignment/>
      <protection/>
    </xf>
    <xf numFmtId="0" fontId="11" fillId="0" borderId="0" xfId="0" applyFont="1" applyFill="1" applyBorder="1" applyAlignment="1">
      <alignment vertical="center"/>
    </xf>
    <xf numFmtId="0" fontId="5" fillId="0" borderId="0" xfId="62" applyFont="1" applyAlignment="1">
      <alignment vertical="top"/>
      <protection/>
    </xf>
    <xf numFmtId="0" fontId="5" fillId="33" borderId="0" xfId="62" applyFont="1" applyFill="1" applyAlignment="1">
      <alignment vertical="top"/>
      <protection/>
    </xf>
    <xf numFmtId="0" fontId="5" fillId="0" borderId="0" xfId="62" applyFont="1" applyAlignment="1">
      <alignment vertical="center"/>
      <protection/>
    </xf>
    <xf numFmtId="0" fontId="83" fillId="0" borderId="0" xfId="0" applyFont="1" applyBorder="1" applyAlignment="1">
      <alignment horizontal="right" vertical="center"/>
    </xf>
    <xf numFmtId="0" fontId="83" fillId="0" borderId="0" xfId="0" applyFont="1" applyBorder="1" applyAlignment="1">
      <alignment horizontal="left" vertical="center"/>
    </xf>
    <xf numFmtId="0" fontId="83" fillId="0" borderId="40" xfId="0" applyFont="1" applyBorder="1" applyAlignment="1">
      <alignment horizontal="right" vertical="center"/>
    </xf>
    <xf numFmtId="0" fontId="83" fillId="0" borderId="10" xfId="0" applyFont="1" applyBorder="1" applyAlignment="1" applyProtection="1">
      <alignment horizontal="right" vertical="center" shrinkToFit="1"/>
      <protection locked="0"/>
    </xf>
    <xf numFmtId="0" fontId="83" fillId="0" borderId="10" xfId="0" applyFont="1" applyBorder="1" applyAlignment="1" applyProtection="1">
      <alignment horizontal="right" vertical="center"/>
      <protection locked="0"/>
    </xf>
    <xf numFmtId="0" fontId="83" fillId="0" borderId="11" xfId="0" applyFont="1" applyBorder="1" applyAlignment="1" applyProtection="1">
      <alignment horizontal="right" vertical="center"/>
      <protection locked="0"/>
    </xf>
    <xf numFmtId="0" fontId="83" fillId="0" borderId="12" xfId="0" applyFont="1" applyBorder="1" applyAlignment="1" applyProtection="1">
      <alignment horizontal="right" vertical="center"/>
      <protection locked="0"/>
    </xf>
    <xf numFmtId="0" fontId="83" fillId="0" borderId="41" xfId="0" applyFont="1" applyBorder="1" applyAlignment="1" applyProtection="1">
      <alignment horizontal="right" vertical="center" shrinkToFit="1"/>
      <protection locked="0"/>
    </xf>
    <xf numFmtId="0" fontId="83" fillId="0" borderId="40" xfId="0" applyFont="1" applyBorder="1" applyAlignment="1" applyProtection="1">
      <alignment horizontal="right" vertical="center" shrinkToFit="1"/>
      <protection locked="0"/>
    </xf>
    <xf numFmtId="0" fontId="83" fillId="0" borderId="42" xfId="0" applyFont="1" applyBorder="1" applyAlignment="1" applyProtection="1">
      <alignment horizontal="right" vertical="center" shrinkToFit="1"/>
      <protection locked="0"/>
    </xf>
    <xf numFmtId="0" fontId="86" fillId="0" borderId="0" xfId="0" applyFont="1" applyFill="1" applyBorder="1" applyAlignment="1">
      <alignment vertical="center"/>
    </xf>
    <xf numFmtId="0" fontId="83" fillId="0" borderId="22" xfId="0" applyFont="1" applyBorder="1" applyAlignment="1">
      <alignment vertical="center"/>
    </xf>
    <xf numFmtId="0" fontId="83" fillId="0" borderId="32" xfId="0" applyFont="1" applyBorder="1" applyAlignment="1">
      <alignment vertical="center"/>
    </xf>
    <xf numFmtId="0" fontId="83" fillId="0" borderId="0" xfId="0" applyFont="1" applyBorder="1" applyAlignment="1">
      <alignment vertical="center"/>
    </xf>
    <xf numFmtId="0" fontId="83" fillId="0" borderId="0" xfId="0" applyFont="1" applyAlignment="1">
      <alignment horizontal="left" vertical="justify"/>
    </xf>
    <xf numFmtId="0" fontId="5" fillId="0" borderId="0" xfId="62" applyFont="1" applyFill="1" applyBorder="1" applyAlignment="1">
      <alignment vertical="center"/>
      <protection/>
    </xf>
    <xf numFmtId="0" fontId="83" fillId="0" borderId="0" xfId="0" applyFont="1" applyFill="1" applyBorder="1" applyAlignment="1">
      <alignment vertical="center"/>
    </xf>
    <xf numFmtId="0" fontId="83" fillId="2" borderId="43" xfId="0" applyFont="1" applyFill="1" applyBorder="1" applyAlignment="1">
      <alignment vertical="center"/>
    </xf>
    <xf numFmtId="0" fontId="83" fillId="2" borderId="0" xfId="0" applyFont="1" applyFill="1" applyBorder="1" applyAlignment="1">
      <alignment vertical="center"/>
    </xf>
    <xf numFmtId="0" fontId="83" fillId="2" borderId="44" xfId="0" applyFont="1" applyFill="1" applyBorder="1" applyAlignment="1">
      <alignment vertical="center"/>
    </xf>
    <xf numFmtId="0" fontId="87" fillId="2" borderId="0" xfId="0" applyFont="1" applyFill="1" applyBorder="1" applyAlignment="1">
      <alignment vertical="center"/>
    </xf>
    <xf numFmtId="0" fontId="83" fillId="2" borderId="45" xfId="0" applyFont="1" applyFill="1" applyBorder="1" applyAlignment="1">
      <alignment vertical="center"/>
    </xf>
    <xf numFmtId="0" fontId="83" fillId="2" borderId="46" xfId="0" applyFont="1" applyFill="1" applyBorder="1" applyAlignment="1">
      <alignment vertical="center"/>
    </xf>
    <xf numFmtId="0" fontId="83" fillId="2" borderId="47" xfId="0" applyFont="1" applyFill="1" applyBorder="1" applyAlignment="1">
      <alignment vertical="center"/>
    </xf>
    <xf numFmtId="0" fontId="88" fillId="2" borderId="48" xfId="0" applyFont="1" applyFill="1" applyBorder="1" applyAlignment="1">
      <alignment vertical="center"/>
    </xf>
    <xf numFmtId="0" fontId="12" fillId="0" borderId="0" xfId="0" applyFont="1" applyFill="1" applyBorder="1" applyAlignment="1">
      <alignment vertical="center"/>
    </xf>
    <xf numFmtId="0" fontId="13" fillId="2" borderId="49" xfId="62" applyFont="1" applyFill="1" applyBorder="1" applyAlignment="1">
      <alignment vertical="center"/>
      <protection/>
    </xf>
    <xf numFmtId="0" fontId="87" fillId="2" borderId="49" xfId="0" applyFont="1" applyFill="1" applyBorder="1" applyAlignment="1">
      <alignment vertical="center"/>
    </xf>
    <xf numFmtId="0" fontId="87" fillId="2" borderId="43" xfId="0" applyFont="1" applyFill="1" applyBorder="1" applyAlignment="1">
      <alignment vertical="center"/>
    </xf>
    <xf numFmtId="0" fontId="13" fillId="2" borderId="0" xfId="62" applyFont="1" applyFill="1" applyBorder="1" applyAlignment="1">
      <alignment vertical="center"/>
      <protection/>
    </xf>
    <xf numFmtId="0" fontId="87" fillId="0" borderId="0" xfId="0" applyFont="1" applyFill="1" applyBorder="1" applyAlignment="1">
      <alignment vertical="center"/>
    </xf>
    <xf numFmtId="0" fontId="87" fillId="2" borderId="50" xfId="0" applyFont="1" applyFill="1" applyBorder="1" applyAlignment="1">
      <alignment vertical="center"/>
    </xf>
    <xf numFmtId="0" fontId="87" fillId="2" borderId="44" xfId="0" applyFont="1" applyFill="1" applyBorder="1" applyAlignment="1">
      <alignment vertical="center"/>
    </xf>
    <xf numFmtId="0" fontId="89" fillId="0" borderId="0" xfId="0" applyFont="1" applyAlignment="1">
      <alignment vertical="center"/>
    </xf>
    <xf numFmtId="0" fontId="90" fillId="2" borderId="0" xfId="62" applyFont="1" applyFill="1" applyBorder="1" applyAlignment="1">
      <alignment vertical="center"/>
      <protection/>
    </xf>
    <xf numFmtId="0" fontId="91" fillId="0" borderId="0" xfId="0" applyFont="1" applyAlignment="1">
      <alignment horizontal="right" vertical="center"/>
    </xf>
    <xf numFmtId="0" fontId="92" fillId="0" borderId="0" xfId="0" applyFont="1" applyAlignment="1">
      <alignment vertical="center"/>
    </xf>
    <xf numFmtId="0" fontId="93" fillId="0" borderId="0" xfId="0" applyFont="1" applyAlignment="1">
      <alignment vertical="center"/>
    </xf>
    <xf numFmtId="0" fontId="14" fillId="0" borderId="0" xfId="0" applyFont="1" applyFill="1" applyBorder="1" applyAlignment="1">
      <alignment vertical="center"/>
    </xf>
    <xf numFmtId="0" fontId="5" fillId="0" borderId="0" xfId="0" applyFont="1" applyFill="1" applyBorder="1" applyAlignment="1">
      <alignment vertical="center"/>
    </xf>
    <xf numFmtId="0" fontId="94" fillId="0" borderId="0" xfId="0" applyFont="1" applyAlignment="1">
      <alignment vertical="center"/>
    </xf>
    <xf numFmtId="0" fontId="95" fillId="0" borderId="0" xfId="0" applyFont="1" applyAlignment="1">
      <alignment vertical="center"/>
    </xf>
    <xf numFmtId="0" fontId="15" fillId="0" borderId="0" xfId="0" applyFont="1" applyFill="1" applyBorder="1" applyAlignment="1">
      <alignment vertical="center"/>
    </xf>
    <xf numFmtId="0" fontId="14" fillId="0" borderId="0" xfId="62" applyFont="1" applyFill="1" applyBorder="1" applyAlignment="1">
      <alignment vertical="center"/>
      <protection/>
    </xf>
    <xf numFmtId="0" fontId="96" fillId="2" borderId="48" xfId="0" applyFont="1" applyFill="1" applyBorder="1" applyAlignment="1">
      <alignment vertical="center"/>
    </xf>
    <xf numFmtId="0" fontId="14" fillId="2" borderId="49" xfId="62" applyFont="1" applyFill="1" applyBorder="1" applyAlignment="1">
      <alignment vertical="center"/>
      <protection/>
    </xf>
    <xf numFmtId="0" fontId="97" fillId="2" borderId="49" xfId="0" applyFont="1" applyFill="1" applyBorder="1" applyAlignment="1">
      <alignment vertical="center"/>
    </xf>
    <xf numFmtId="0" fontId="97" fillId="2" borderId="50" xfId="0" applyFont="1" applyFill="1" applyBorder="1" applyAlignment="1">
      <alignment vertical="center"/>
    </xf>
    <xf numFmtId="0" fontId="97" fillId="2" borderId="43" xfId="0" applyFont="1" applyFill="1" applyBorder="1" applyAlignment="1">
      <alignment vertical="center"/>
    </xf>
    <xf numFmtId="0" fontId="97" fillId="2" borderId="0" xfId="0" applyFont="1" applyFill="1" applyBorder="1" applyAlignment="1">
      <alignment vertical="center"/>
    </xf>
    <xf numFmtId="0" fontId="97" fillId="2" borderId="44" xfId="0" applyFont="1" applyFill="1" applyBorder="1" applyAlignment="1">
      <alignment vertical="center"/>
    </xf>
    <xf numFmtId="0" fontId="14" fillId="2" borderId="0" xfId="62" applyFont="1" applyFill="1" applyBorder="1" applyAlignment="1">
      <alignment vertical="center"/>
      <protection/>
    </xf>
    <xf numFmtId="0" fontId="4" fillId="0" borderId="0" xfId="0" applyFont="1" applyFill="1" applyBorder="1" applyAlignment="1">
      <alignment vertical="center"/>
    </xf>
    <xf numFmtId="0" fontId="98" fillId="0" borderId="0" xfId="0" applyFont="1" applyFill="1" applyBorder="1" applyAlignment="1">
      <alignment vertical="center"/>
    </xf>
    <xf numFmtId="0" fontId="4" fillId="0" borderId="0" xfId="62" applyFont="1" applyAlignment="1">
      <alignment vertical="top"/>
      <protection/>
    </xf>
    <xf numFmtId="0" fontId="4" fillId="33" borderId="0" xfId="62" applyFont="1" applyFill="1" applyAlignment="1">
      <alignment vertical="top"/>
      <protection/>
    </xf>
    <xf numFmtId="0" fontId="4" fillId="0" borderId="21" xfId="62" applyFont="1" applyBorder="1" applyAlignment="1">
      <alignment vertical="center" wrapText="1"/>
      <protection/>
    </xf>
    <xf numFmtId="0" fontId="4" fillId="0" borderId="0" xfId="62" applyFont="1" applyAlignment="1">
      <alignment vertical="center"/>
      <protection/>
    </xf>
    <xf numFmtId="0" fontId="4" fillId="0" borderId="0" xfId="62" applyFont="1" applyBorder="1" applyAlignment="1">
      <alignment vertical="top"/>
      <protection/>
    </xf>
    <xf numFmtId="0" fontId="4" fillId="33" borderId="0" xfId="62" applyFont="1" applyFill="1" applyBorder="1" applyAlignment="1">
      <alignment vertical="top"/>
      <protection/>
    </xf>
    <xf numFmtId="0" fontId="4" fillId="0" borderId="21" xfId="62" applyFont="1" applyBorder="1" applyAlignment="1">
      <alignment vertical="center"/>
      <protection/>
    </xf>
    <xf numFmtId="0" fontId="4" fillId="33" borderId="21" xfId="62" applyFont="1" applyFill="1" applyBorder="1" applyAlignment="1">
      <alignment horizontal="center" vertical="center" wrapText="1" shrinkToFit="1"/>
      <protection/>
    </xf>
    <xf numFmtId="38" fontId="99" fillId="35" borderId="21" xfId="49" applyNumberFormat="1" applyFont="1" applyFill="1" applyBorder="1" applyAlignment="1" applyProtection="1">
      <alignment horizontal="right" vertical="center" indent="1"/>
      <protection locked="0"/>
    </xf>
    <xf numFmtId="0" fontId="4" fillId="35" borderId="21" xfId="62" applyFont="1" applyFill="1" applyBorder="1" applyAlignment="1" applyProtection="1">
      <alignment vertical="center"/>
      <protection locked="0"/>
    </xf>
    <xf numFmtId="189" fontId="99" fillId="35" borderId="21" xfId="49" applyNumberFormat="1" applyFont="1" applyFill="1" applyBorder="1" applyAlignment="1" applyProtection="1">
      <alignment horizontal="right" vertical="center" indent="1"/>
      <protection locked="0"/>
    </xf>
    <xf numFmtId="186" fontId="4" fillId="0" borderId="21" xfId="62" applyNumberFormat="1" applyFont="1" applyFill="1" applyBorder="1" applyAlignment="1">
      <alignment horizontal="right" vertical="center" indent="1"/>
      <protection/>
    </xf>
    <xf numFmtId="0" fontId="4" fillId="0" borderId="21" xfId="62" applyFont="1" applyFill="1" applyBorder="1" applyAlignment="1">
      <alignment vertical="center"/>
      <protection/>
    </xf>
    <xf numFmtId="2" fontId="4" fillId="0" borderId="21" xfId="62" applyNumberFormat="1" applyFont="1" applyFill="1" applyBorder="1" applyAlignment="1">
      <alignment horizontal="right" vertical="center" indent="1"/>
      <protection/>
    </xf>
    <xf numFmtId="0" fontId="4" fillId="0" borderId="37" xfId="62" applyFont="1" applyBorder="1" applyAlignment="1">
      <alignment horizontal="left"/>
      <protection/>
    </xf>
    <xf numFmtId="0" fontId="4" fillId="0" borderId="51" xfId="62" applyFont="1" applyBorder="1" applyAlignment="1">
      <alignment horizontal="left"/>
      <protection/>
    </xf>
    <xf numFmtId="0" fontId="4" fillId="0" borderId="21" xfId="62" applyFont="1" applyBorder="1" applyAlignment="1" applyProtection="1">
      <alignment horizontal="center" vertical="center"/>
      <protection/>
    </xf>
    <xf numFmtId="0" fontId="4" fillId="33" borderId="21" xfId="62" applyFont="1" applyFill="1" applyBorder="1" applyAlignment="1" applyProtection="1">
      <alignment horizontal="center" vertical="center"/>
      <protection/>
    </xf>
    <xf numFmtId="0" fontId="16" fillId="0" borderId="0" xfId="62" applyFont="1" applyFill="1" applyBorder="1" applyAlignment="1">
      <alignment vertical="center"/>
      <protection/>
    </xf>
    <xf numFmtId="0" fontId="4" fillId="0" borderId="0" xfId="62" applyFont="1" applyFill="1" applyBorder="1" applyAlignment="1">
      <alignment vertical="center"/>
      <protection/>
    </xf>
    <xf numFmtId="0" fontId="4" fillId="0" borderId="21" xfId="62" applyFont="1" applyBorder="1" applyAlignment="1" applyProtection="1">
      <alignment vertical="center"/>
      <protection/>
    </xf>
    <xf numFmtId="0" fontId="4" fillId="0" borderId="21" xfId="62" applyFont="1" applyBorder="1" applyAlignment="1" applyProtection="1">
      <alignment horizontal="left" vertical="center" wrapText="1"/>
      <protection/>
    </xf>
    <xf numFmtId="0" fontId="99" fillId="35" borderId="21" xfId="62" applyFont="1" applyFill="1" applyBorder="1" applyAlignment="1" applyProtection="1">
      <alignment horizontal="right" vertical="center" indent="2"/>
      <protection locked="0"/>
    </xf>
    <xf numFmtId="0" fontId="4" fillId="0" borderId="0" xfId="62" applyFont="1" applyAlignment="1">
      <alignment horizontal="left" vertical="center"/>
      <protection/>
    </xf>
    <xf numFmtId="0" fontId="4" fillId="10" borderId="21" xfId="62" applyFont="1" applyFill="1" applyBorder="1" applyAlignment="1">
      <alignment vertical="center"/>
      <protection/>
    </xf>
    <xf numFmtId="0" fontId="4" fillId="10" borderId="21" xfId="62" applyFont="1" applyFill="1" applyBorder="1" applyAlignment="1" applyProtection="1">
      <alignment horizontal="distributed" vertical="center" wrapText="1"/>
      <protection/>
    </xf>
    <xf numFmtId="0" fontId="4" fillId="10" borderId="21" xfId="62" applyFont="1" applyFill="1" applyBorder="1" applyAlignment="1" applyProtection="1">
      <alignment horizontal="right" vertical="center" indent="2"/>
      <protection/>
    </xf>
    <xf numFmtId="0" fontId="4" fillId="33" borderId="21" xfId="62" applyFont="1" applyFill="1" applyBorder="1" applyAlignment="1">
      <alignment horizontal="right" vertical="center" indent="2"/>
      <protection/>
    </xf>
    <xf numFmtId="0" fontId="100" fillId="35" borderId="21" xfId="62" applyFont="1" applyFill="1" applyBorder="1" applyAlignment="1" applyProtection="1">
      <alignment horizontal="right" vertical="center" indent="2"/>
      <protection locked="0"/>
    </xf>
    <xf numFmtId="0" fontId="4" fillId="8" borderId="21" xfId="62" applyFont="1" applyFill="1" applyBorder="1" applyAlignment="1">
      <alignment vertical="center"/>
      <protection/>
    </xf>
    <xf numFmtId="0" fontId="4" fillId="8" borderId="21" xfId="62" applyFont="1" applyFill="1" applyBorder="1" applyAlignment="1" applyProtection="1">
      <alignment horizontal="distributed" vertical="center" wrapText="1"/>
      <protection/>
    </xf>
    <xf numFmtId="0" fontId="4" fillId="8" borderId="21" xfId="62" applyFont="1" applyFill="1" applyBorder="1" applyAlignment="1" applyProtection="1">
      <alignment horizontal="right" vertical="center" indent="2"/>
      <protection/>
    </xf>
    <xf numFmtId="0" fontId="4" fillId="33" borderId="0" xfId="62" applyFont="1" applyFill="1" applyBorder="1" applyAlignment="1">
      <alignment horizontal="center" vertical="center" wrapText="1" shrinkToFit="1"/>
      <protection/>
    </xf>
    <xf numFmtId="0" fontId="4" fillId="0" borderId="0" xfId="62" applyFont="1" applyBorder="1" applyAlignment="1">
      <alignment horizontal="left"/>
      <protection/>
    </xf>
    <xf numFmtId="0" fontId="4" fillId="0" borderId="0" xfId="62" applyFont="1" applyFill="1" applyBorder="1" applyAlignment="1" applyProtection="1">
      <alignment vertical="center"/>
      <protection locked="0"/>
    </xf>
    <xf numFmtId="0" fontId="101" fillId="0" borderId="0" xfId="0" applyFont="1" applyAlignment="1">
      <alignment vertical="center"/>
    </xf>
    <xf numFmtId="0" fontId="101" fillId="0" borderId="37" xfId="0" applyFont="1" applyBorder="1" applyAlignment="1">
      <alignment vertical="center"/>
    </xf>
    <xf numFmtId="0" fontId="101" fillId="0" borderId="37" xfId="0" applyFont="1" applyFill="1" applyBorder="1" applyAlignment="1">
      <alignment vertical="center"/>
    </xf>
    <xf numFmtId="0" fontId="101" fillId="0" borderId="38" xfId="0" applyFont="1" applyFill="1" applyBorder="1" applyAlignment="1">
      <alignment vertical="center"/>
    </xf>
    <xf numFmtId="0" fontId="101" fillId="0" borderId="38" xfId="0" applyFont="1" applyBorder="1" applyAlignment="1">
      <alignment vertical="center"/>
    </xf>
    <xf numFmtId="0" fontId="101" fillId="0" borderId="0" xfId="0" applyFont="1" applyFill="1" applyBorder="1" applyAlignment="1">
      <alignment horizontal="distributed" vertical="center" indent="1"/>
    </xf>
    <xf numFmtId="38" fontId="101" fillId="0" borderId="0" xfId="49" applyFont="1" applyFill="1" applyBorder="1" applyAlignment="1">
      <alignment horizontal="center" vertical="center"/>
    </xf>
    <xf numFmtId="0" fontId="91" fillId="0" borderId="0" xfId="0" applyFont="1" applyAlignment="1">
      <alignment horizontal="right" vertical="center"/>
    </xf>
    <xf numFmtId="38" fontId="101" fillId="0" borderId="0" xfId="49" applyFont="1" applyFill="1" applyBorder="1" applyAlignment="1">
      <alignment horizontal="center" vertical="center"/>
    </xf>
    <xf numFmtId="0" fontId="17" fillId="2" borderId="0" xfId="0" applyFont="1" applyFill="1" applyBorder="1" applyAlignment="1">
      <alignment vertical="center"/>
    </xf>
    <xf numFmtId="38" fontId="101" fillId="0" borderId="0" xfId="49" applyFont="1" applyFill="1" applyBorder="1" applyAlignment="1">
      <alignment horizontal="center" vertical="center"/>
    </xf>
    <xf numFmtId="0" fontId="102" fillId="0" borderId="0" xfId="0" applyFont="1" applyAlignment="1">
      <alignment vertical="center"/>
    </xf>
    <xf numFmtId="0" fontId="83" fillId="2" borderId="49" xfId="0" applyFont="1" applyFill="1" applyBorder="1" applyAlignment="1">
      <alignment vertical="center"/>
    </xf>
    <xf numFmtId="0" fontId="83" fillId="2" borderId="50" xfId="0" applyFont="1" applyFill="1" applyBorder="1" applyAlignment="1">
      <alignment vertical="center"/>
    </xf>
    <xf numFmtId="0" fontId="87" fillId="2" borderId="46" xfId="0" applyFont="1" applyFill="1" applyBorder="1" applyAlignment="1">
      <alignment vertical="center"/>
    </xf>
    <xf numFmtId="0" fontId="87" fillId="2" borderId="47" xfId="0" applyFont="1" applyFill="1" applyBorder="1" applyAlignment="1">
      <alignment vertical="center"/>
    </xf>
    <xf numFmtId="0" fontId="96" fillId="0" borderId="0" xfId="0" applyFont="1" applyAlignment="1">
      <alignment vertical="center"/>
    </xf>
    <xf numFmtId="0" fontId="19" fillId="0" borderId="0" xfId="0" applyFont="1" applyFill="1" applyBorder="1" applyAlignment="1">
      <alignment vertical="center"/>
    </xf>
    <xf numFmtId="0" fontId="20" fillId="0" borderId="0" xfId="0" applyFont="1" applyFill="1" applyBorder="1" applyAlignment="1">
      <alignment vertical="center"/>
    </xf>
    <xf numFmtId="0" fontId="20" fillId="0" borderId="0" xfId="62" applyFont="1" applyFill="1" applyBorder="1" applyAlignment="1">
      <alignment vertical="center"/>
      <protection/>
    </xf>
    <xf numFmtId="0" fontId="103" fillId="2" borderId="48" xfId="0" applyFont="1" applyFill="1" applyBorder="1" applyAlignment="1">
      <alignment vertical="center"/>
    </xf>
    <xf numFmtId="0" fontId="20" fillId="2" borderId="49" xfId="62" applyFont="1" applyFill="1" applyBorder="1" applyAlignment="1">
      <alignment vertical="center"/>
      <protection/>
    </xf>
    <xf numFmtId="0" fontId="104" fillId="2" borderId="49" xfId="0" applyFont="1" applyFill="1" applyBorder="1" applyAlignment="1">
      <alignment vertical="center"/>
    </xf>
    <xf numFmtId="0" fontId="104" fillId="2" borderId="50" xfId="0" applyFont="1" applyFill="1" applyBorder="1" applyAlignment="1">
      <alignment vertical="center"/>
    </xf>
    <xf numFmtId="0" fontId="104" fillId="2" borderId="43" xfId="0" applyFont="1" applyFill="1" applyBorder="1" applyAlignment="1">
      <alignment vertical="center"/>
    </xf>
    <xf numFmtId="0" fontId="104" fillId="2" borderId="0" xfId="0" applyFont="1" applyFill="1" applyBorder="1" applyAlignment="1">
      <alignment vertical="center"/>
    </xf>
    <xf numFmtId="0" fontId="104" fillId="2" borderId="44" xfId="0" applyFont="1" applyFill="1" applyBorder="1" applyAlignment="1">
      <alignment vertical="center"/>
    </xf>
    <xf numFmtId="0" fontId="104" fillId="2" borderId="45" xfId="0" applyFont="1" applyFill="1" applyBorder="1" applyAlignment="1">
      <alignment vertical="center"/>
    </xf>
    <xf numFmtId="0" fontId="104" fillId="2" borderId="46" xfId="0" applyFont="1" applyFill="1" applyBorder="1" applyAlignment="1">
      <alignment vertical="center"/>
    </xf>
    <xf numFmtId="0" fontId="104" fillId="2" borderId="47" xfId="0" applyFont="1" applyFill="1" applyBorder="1" applyAlignment="1">
      <alignment vertical="center"/>
    </xf>
    <xf numFmtId="0" fontId="97" fillId="2" borderId="45" xfId="0" applyFont="1" applyFill="1" applyBorder="1" applyAlignment="1">
      <alignment vertical="center"/>
    </xf>
    <xf numFmtId="0" fontId="97" fillId="2" borderId="46" xfId="0" applyFont="1" applyFill="1" applyBorder="1" applyAlignment="1">
      <alignment vertical="center"/>
    </xf>
    <xf numFmtId="0" fontId="97" fillId="2" borderId="47" xfId="0" applyFont="1" applyFill="1" applyBorder="1" applyAlignment="1">
      <alignment vertical="center"/>
    </xf>
    <xf numFmtId="0" fontId="91" fillId="0" borderId="0" xfId="0" applyFont="1" applyAlignment="1">
      <alignment horizontal="right" vertical="center"/>
    </xf>
    <xf numFmtId="0" fontId="101" fillId="0" borderId="0" xfId="0" applyFont="1" applyAlignment="1">
      <alignment horizontal="right" vertical="center"/>
    </xf>
    <xf numFmtId="0" fontId="4" fillId="0" borderId="21" xfId="62" applyFont="1" applyBorder="1" applyAlignment="1">
      <alignment horizontal="center" vertical="center" textRotation="255"/>
      <protection/>
    </xf>
    <xf numFmtId="0" fontId="4" fillId="0" borderId="52" xfId="62" applyFont="1" applyBorder="1" applyAlignment="1">
      <alignment horizontal="center" vertical="center" textRotation="255"/>
      <protection/>
    </xf>
    <xf numFmtId="0" fontId="4" fillId="0" borderId="23" xfId="62" applyFont="1" applyBorder="1" applyAlignment="1">
      <alignment horizontal="center" vertical="center" textRotation="255"/>
      <protection/>
    </xf>
    <xf numFmtId="0" fontId="4" fillId="0" borderId="24" xfId="62" applyFont="1" applyBorder="1" applyAlignment="1">
      <alignment horizontal="center" vertical="center" textRotation="255"/>
      <protection/>
    </xf>
    <xf numFmtId="176" fontId="99" fillId="35" borderId="21" xfId="51" applyNumberFormat="1" applyFont="1" applyFill="1" applyBorder="1" applyAlignment="1" applyProtection="1">
      <alignment horizontal="right" vertical="center"/>
      <protection locked="0"/>
    </xf>
    <xf numFmtId="188" fontId="99" fillId="35" borderId="21" xfId="51" applyNumberFormat="1" applyFont="1" applyFill="1" applyBorder="1" applyAlignment="1" applyProtection="1">
      <alignment horizontal="right" vertical="center"/>
      <protection locked="0"/>
    </xf>
    <xf numFmtId="38" fontId="101" fillId="36" borderId="21" xfId="49" applyFont="1" applyFill="1" applyBorder="1" applyAlignment="1">
      <alignment horizontal="center" vertical="center"/>
    </xf>
    <xf numFmtId="0" fontId="101" fillId="0" borderId="21" xfId="0" applyFont="1" applyFill="1" applyBorder="1" applyAlignment="1">
      <alignment horizontal="distributed" vertical="center" indent="1"/>
    </xf>
    <xf numFmtId="38" fontId="101" fillId="0" borderId="52" xfId="49" applyFont="1" applyFill="1" applyBorder="1" applyAlignment="1">
      <alignment horizontal="center" vertical="center"/>
    </xf>
    <xf numFmtId="38" fontId="101" fillId="0" borderId="51" xfId="49" applyFont="1" applyFill="1" applyBorder="1" applyAlignment="1">
      <alignment horizontal="center" vertical="center"/>
    </xf>
    <xf numFmtId="38" fontId="101" fillId="0" borderId="53" xfId="49" applyFont="1" applyFill="1" applyBorder="1" applyAlignment="1">
      <alignment horizontal="center" vertical="center"/>
    </xf>
    <xf numFmtId="38" fontId="101" fillId="0" borderId="23" xfId="49" applyFont="1" applyFill="1" applyBorder="1" applyAlignment="1">
      <alignment horizontal="center" vertical="center"/>
    </xf>
    <xf numFmtId="38" fontId="101" fillId="0" borderId="0" xfId="49" applyFont="1" applyFill="1" applyBorder="1" applyAlignment="1">
      <alignment horizontal="center" vertical="center"/>
    </xf>
    <xf numFmtId="38" fontId="101" fillId="0" borderId="54" xfId="49" applyFont="1" applyFill="1" applyBorder="1" applyAlignment="1">
      <alignment horizontal="center" vertical="center"/>
    </xf>
    <xf numFmtId="38" fontId="101" fillId="0" borderId="24" xfId="49" applyFont="1" applyFill="1" applyBorder="1" applyAlignment="1">
      <alignment horizontal="center" vertical="center"/>
    </xf>
    <xf numFmtId="38" fontId="101" fillId="0" borderId="22" xfId="49" applyFont="1" applyFill="1" applyBorder="1" applyAlignment="1">
      <alignment horizontal="center" vertical="center"/>
    </xf>
    <xf numFmtId="38" fontId="101" fillId="0" borderId="39" xfId="49" applyFont="1" applyFill="1" applyBorder="1" applyAlignment="1">
      <alignment horizontal="center" vertical="center"/>
    </xf>
    <xf numFmtId="0" fontId="101" fillId="0" borderId="21" xfId="0" applyFont="1" applyBorder="1" applyAlignment="1">
      <alignment horizontal="distributed" vertical="center" indent="1"/>
    </xf>
    <xf numFmtId="0" fontId="101" fillId="0" borderId="36" xfId="0" applyFont="1" applyBorder="1" applyAlignment="1">
      <alignment horizontal="distributed" vertical="center" indent="1"/>
    </xf>
    <xf numFmtId="0" fontId="101" fillId="0" borderId="37" xfId="0" applyFont="1" applyBorder="1" applyAlignment="1">
      <alignment horizontal="distributed" vertical="center" indent="1"/>
    </xf>
    <xf numFmtId="0" fontId="101" fillId="0" borderId="38" xfId="0" applyFont="1" applyBorder="1" applyAlignment="1">
      <alignment horizontal="distributed" vertical="center" indent="1"/>
    </xf>
    <xf numFmtId="0" fontId="99" fillId="35" borderId="21" xfId="0" applyFont="1" applyFill="1" applyBorder="1" applyAlignment="1" applyProtection="1">
      <alignment horizontal="left" vertical="center" indent="1"/>
      <protection locked="0"/>
    </xf>
    <xf numFmtId="0" fontId="99" fillId="35" borderId="36" xfId="0" applyFont="1" applyFill="1" applyBorder="1" applyAlignment="1" applyProtection="1">
      <alignment horizontal="left" vertical="center" indent="1"/>
      <protection locked="0"/>
    </xf>
    <xf numFmtId="0" fontId="99" fillId="35" borderId="37" xfId="0" applyFont="1" applyFill="1" applyBorder="1" applyAlignment="1" applyProtection="1">
      <alignment horizontal="left" vertical="center" indent="1"/>
      <protection locked="0"/>
    </xf>
    <xf numFmtId="0" fontId="99" fillId="35" borderId="38" xfId="0" applyFont="1" applyFill="1" applyBorder="1" applyAlignment="1" applyProtection="1">
      <alignment horizontal="left" vertical="center" indent="1"/>
      <protection locked="0"/>
    </xf>
    <xf numFmtId="38" fontId="101" fillId="0" borderId="55" xfId="49" applyFont="1" applyBorder="1" applyAlignment="1">
      <alignment horizontal="right" vertical="center"/>
    </xf>
    <xf numFmtId="38" fontId="101" fillId="0" borderId="56" xfId="49" applyFont="1" applyBorder="1" applyAlignment="1">
      <alignment horizontal="right" vertical="center"/>
    </xf>
    <xf numFmtId="38" fontId="101" fillId="0" borderId="40" xfId="49" applyFont="1" applyBorder="1" applyAlignment="1">
      <alignment horizontal="right" vertical="center"/>
    </xf>
    <xf numFmtId="38" fontId="101" fillId="0" borderId="21" xfId="49" applyFont="1" applyFill="1" applyBorder="1" applyAlignment="1">
      <alignment horizontal="center" vertical="center"/>
    </xf>
    <xf numFmtId="38" fontId="101" fillId="0" borderId="57" xfId="49" applyFont="1" applyFill="1" applyBorder="1" applyAlignment="1">
      <alignment horizontal="center" vertical="center"/>
    </xf>
    <xf numFmtId="38" fontId="101" fillId="0" borderId="18" xfId="49" applyFont="1" applyFill="1" applyBorder="1" applyAlignment="1">
      <alignment horizontal="center" vertical="center"/>
    </xf>
    <xf numFmtId="38" fontId="99" fillId="35" borderId="55" xfId="49" applyFont="1" applyFill="1" applyBorder="1" applyAlignment="1" applyProtection="1">
      <alignment horizontal="right" vertical="center" shrinkToFit="1"/>
      <protection locked="0"/>
    </xf>
    <xf numFmtId="38" fontId="99" fillId="35" borderId="56" xfId="49" applyFont="1" applyFill="1" applyBorder="1" applyAlignment="1" applyProtection="1">
      <alignment horizontal="right" vertical="center" shrinkToFit="1"/>
      <protection locked="0"/>
    </xf>
    <xf numFmtId="38" fontId="99" fillId="35" borderId="10" xfId="49" applyFont="1" applyFill="1" applyBorder="1" applyAlignment="1" applyProtection="1">
      <alignment horizontal="right" vertical="center" shrinkToFit="1"/>
      <protection locked="0"/>
    </xf>
    <xf numFmtId="38" fontId="101" fillId="0" borderId="27" xfId="49" applyFont="1" applyFill="1" applyBorder="1" applyAlignment="1">
      <alignment horizontal="right" vertical="center"/>
    </xf>
    <xf numFmtId="38" fontId="101" fillId="0" borderId="32" xfId="49" applyFont="1" applyFill="1" applyBorder="1" applyAlignment="1">
      <alignment horizontal="right" vertical="center"/>
    </xf>
    <xf numFmtId="38" fontId="101" fillId="0" borderId="58" xfId="49" applyFont="1" applyFill="1" applyBorder="1" applyAlignment="1">
      <alignment horizontal="right" vertical="center"/>
    </xf>
    <xf numFmtId="38" fontId="101" fillId="0" borderId="55" xfId="49" applyFont="1" applyBorder="1" applyAlignment="1">
      <alignment horizontal="distributed" vertical="center" indent="1"/>
    </xf>
    <xf numFmtId="38" fontId="101" fillId="0" borderId="56" xfId="49" applyFont="1" applyBorder="1" applyAlignment="1">
      <alignment horizontal="distributed" vertical="center" indent="1"/>
    </xf>
    <xf numFmtId="38" fontId="101" fillId="0" borderId="10" xfId="49" applyFont="1" applyBorder="1" applyAlignment="1">
      <alignment horizontal="distributed" vertical="center" indent="1"/>
    </xf>
    <xf numFmtId="38" fontId="101" fillId="0" borderId="59" xfId="49" applyFont="1" applyBorder="1" applyAlignment="1">
      <alignment horizontal="distributed" vertical="center" indent="1"/>
    </xf>
    <xf numFmtId="38" fontId="101" fillId="0" borderId="60" xfId="49" applyFont="1" applyBorder="1" applyAlignment="1">
      <alignment horizontal="distributed" vertical="center" indent="1"/>
    </xf>
    <xf numFmtId="38" fontId="101" fillId="0" borderId="41" xfId="49" applyFont="1" applyBorder="1" applyAlignment="1">
      <alignment horizontal="distributed" vertical="center" indent="1"/>
    </xf>
    <xf numFmtId="0" fontId="99" fillId="35" borderId="37" xfId="0" applyFont="1" applyFill="1" applyBorder="1" applyAlignment="1" applyProtection="1">
      <alignment horizontal="center" vertical="center"/>
      <protection locked="0"/>
    </xf>
    <xf numFmtId="0" fontId="99" fillId="35" borderId="36" xfId="0" applyFont="1" applyFill="1" applyBorder="1" applyAlignment="1" applyProtection="1">
      <alignment horizontal="center" vertical="center"/>
      <protection locked="0"/>
    </xf>
    <xf numFmtId="38" fontId="101" fillId="0" borderId="61" xfId="49" applyFont="1" applyBorder="1" applyAlignment="1">
      <alignment horizontal="center" vertical="center"/>
    </xf>
    <xf numFmtId="38" fontId="101" fillId="0" borderId="37" xfId="49" applyFont="1" applyBorder="1" applyAlignment="1">
      <alignment horizontal="center" vertical="center"/>
    </xf>
    <xf numFmtId="38" fontId="101" fillId="0" borderId="62" xfId="49" applyFont="1" applyBorder="1" applyAlignment="1">
      <alignment horizontal="center" vertical="center"/>
    </xf>
    <xf numFmtId="0" fontId="101" fillId="0" borderId="63" xfId="0" applyFont="1" applyBorder="1" applyAlignment="1">
      <alignment horizontal="distributed" vertical="center" indent="1"/>
    </xf>
    <xf numFmtId="0" fontId="101" fillId="0" borderId="51" xfId="0" applyFont="1" applyBorder="1" applyAlignment="1">
      <alignment horizontal="distributed" vertical="center" indent="1"/>
    </xf>
    <xf numFmtId="0" fontId="101" fillId="0" borderId="35" xfId="0" applyFont="1" applyBorder="1" applyAlignment="1">
      <alignment horizontal="distributed" vertical="center" indent="1"/>
    </xf>
    <xf numFmtId="0" fontId="101" fillId="0" borderId="0" xfId="0" applyFont="1" applyBorder="1" applyAlignment="1">
      <alignment horizontal="distributed" vertical="center" indent="1"/>
    </xf>
    <xf numFmtId="0" fontId="101" fillId="0" borderId="33" xfId="0" applyFont="1" applyBorder="1" applyAlignment="1">
      <alignment horizontal="distributed" vertical="center" indent="1"/>
    </xf>
    <xf numFmtId="0" fontId="101" fillId="0" borderId="22" xfId="0" applyFont="1" applyBorder="1" applyAlignment="1">
      <alignment horizontal="distributed" vertical="center" indent="1"/>
    </xf>
    <xf numFmtId="38" fontId="101" fillId="0" borderId="33" xfId="49" applyFont="1" applyBorder="1" applyAlignment="1">
      <alignment horizontal="center" vertical="center"/>
    </xf>
    <xf numFmtId="38" fontId="101" fillId="0" borderId="22" xfId="49" applyFont="1" applyBorder="1" applyAlignment="1">
      <alignment horizontal="center" vertical="center"/>
    </xf>
    <xf numFmtId="38" fontId="101" fillId="0" borderId="64" xfId="49" applyFont="1" applyBorder="1" applyAlignment="1">
      <alignment horizontal="center" vertical="center"/>
    </xf>
    <xf numFmtId="38" fontId="101" fillId="0" borderId="61" xfId="49" applyFont="1" applyFill="1" applyBorder="1" applyAlignment="1">
      <alignment horizontal="right" vertical="center"/>
    </xf>
    <xf numFmtId="38" fontId="101" fillId="0" borderId="37" xfId="49" applyFont="1" applyFill="1" applyBorder="1" applyAlignment="1">
      <alignment horizontal="right" vertical="center"/>
    </xf>
    <xf numFmtId="38" fontId="101" fillId="0" borderId="62" xfId="49" applyFont="1" applyFill="1" applyBorder="1" applyAlignment="1">
      <alignment horizontal="right" vertical="center"/>
    </xf>
    <xf numFmtId="38" fontId="101" fillId="0" borderId="61" xfId="49" applyFont="1" applyBorder="1" applyAlignment="1">
      <alignment horizontal="right" vertical="center"/>
    </xf>
    <xf numFmtId="38" fontId="101" fillId="0" borderId="37" xfId="49" applyFont="1" applyBorder="1" applyAlignment="1">
      <alignment horizontal="right" vertical="center"/>
    </xf>
    <xf numFmtId="38" fontId="101" fillId="0" borderId="38" xfId="49" applyFont="1" applyBorder="1" applyAlignment="1">
      <alignment horizontal="right" vertical="center"/>
    </xf>
    <xf numFmtId="38" fontId="101" fillId="0" borderId="27" xfId="49" applyFont="1" applyBorder="1" applyAlignment="1">
      <alignment horizontal="right" vertical="center"/>
    </xf>
    <xf numFmtId="38" fontId="101" fillId="0" borderId="32" xfId="49" applyFont="1" applyBorder="1" applyAlignment="1">
      <alignment horizontal="right" vertical="center"/>
    </xf>
    <xf numFmtId="38" fontId="101" fillId="0" borderId="65" xfId="49" applyFont="1" applyBorder="1" applyAlignment="1">
      <alignment horizontal="right" vertical="center"/>
    </xf>
    <xf numFmtId="38" fontId="101" fillId="35" borderId="66" xfId="49" applyFont="1" applyFill="1" applyBorder="1" applyAlignment="1" applyProtection="1">
      <alignment horizontal="right" vertical="center"/>
      <protection locked="0"/>
    </xf>
    <xf numFmtId="38" fontId="101" fillId="35" borderId="67" xfId="49" applyFont="1" applyFill="1" applyBorder="1" applyAlignment="1" applyProtection="1">
      <alignment horizontal="right" vertical="center"/>
      <protection locked="0"/>
    </xf>
    <xf numFmtId="38" fontId="101" fillId="35" borderId="12" xfId="49" applyFont="1" applyFill="1" applyBorder="1" applyAlignment="1" applyProtection="1">
      <alignment horizontal="right" vertical="center"/>
      <protection locked="0"/>
    </xf>
    <xf numFmtId="38" fontId="101" fillId="0" borderId="35" xfId="49" applyFont="1" applyBorder="1" applyAlignment="1">
      <alignment horizontal="right" vertical="center"/>
    </xf>
    <xf numFmtId="38" fontId="101" fillId="0" borderId="0" xfId="49" applyFont="1" applyBorder="1" applyAlignment="1">
      <alignment horizontal="right" vertical="center"/>
    </xf>
    <xf numFmtId="38" fontId="101" fillId="0" borderId="54" xfId="49" applyFont="1" applyBorder="1" applyAlignment="1">
      <alignment horizontal="right" vertical="center"/>
    </xf>
    <xf numFmtId="38" fontId="99" fillId="35" borderId="66" xfId="49" applyFont="1" applyFill="1" applyBorder="1" applyAlignment="1" applyProtection="1">
      <alignment horizontal="right" vertical="center"/>
      <protection locked="0"/>
    </xf>
    <xf numFmtId="38" fontId="99" fillId="35" borderId="67" xfId="49" applyFont="1" applyFill="1" applyBorder="1" applyAlignment="1" applyProtection="1">
      <alignment horizontal="right" vertical="center"/>
      <protection locked="0"/>
    </xf>
    <xf numFmtId="38" fontId="99" fillId="35" borderId="12" xfId="49" applyFont="1" applyFill="1" applyBorder="1" applyAlignment="1" applyProtection="1">
      <alignment horizontal="right" vertical="center"/>
      <protection locked="0"/>
    </xf>
    <xf numFmtId="38" fontId="99" fillId="35" borderId="55" xfId="49" applyFont="1" applyFill="1" applyBorder="1" applyAlignment="1" applyProtection="1">
      <alignment horizontal="right" vertical="center"/>
      <protection locked="0"/>
    </xf>
    <xf numFmtId="38" fontId="99" fillId="35" borderId="56" xfId="49" applyFont="1" applyFill="1" applyBorder="1" applyAlignment="1" applyProtection="1">
      <alignment horizontal="right" vertical="center"/>
      <protection locked="0"/>
    </xf>
    <xf numFmtId="38" fontId="99" fillId="35" borderId="10" xfId="49" applyFont="1" applyFill="1" applyBorder="1" applyAlignment="1" applyProtection="1">
      <alignment horizontal="right" vertical="center"/>
      <protection locked="0"/>
    </xf>
    <xf numFmtId="38" fontId="101" fillId="35" borderId="55" xfId="49" applyFont="1" applyFill="1" applyBorder="1" applyAlignment="1" applyProtection="1">
      <alignment horizontal="right" vertical="center"/>
      <protection locked="0"/>
    </xf>
    <xf numFmtId="38" fontId="101" fillId="35" borderId="56" xfId="49" applyFont="1" applyFill="1" applyBorder="1" applyAlignment="1" applyProtection="1">
      <alignment horizontal="right" vertical="center"/>
      <protection locked="0"/>
    </xf>
    <xf numFmtId="38" fontId="101" fillId="35" borderId="10" xfId="49" applyFont="1" applyFill="1" applyBorder="1" applyAlignment="1" applyProtection="1">
      <alignment horizontal="right" vertical="center"/>
      <protection locked="0"/>
    </xf>
    <xf numFmtId="38" fontId="101" fillId="0" borderId="59" xfId="49" applyFont="1" applyFill="1" applyBorder="1" applyAlignment="1">
      <alignment horizontal="right" vertical="center"/>
    </xf>
    <xf numFmtId="38" fontId="101" fillId="0" borderId="60" xfId="49" applyFont="1" applyFill="1" applyBorder="1" applyAlignment="1">
      <alignment horizontal="right" vertical="center"/>
    </xf>
    <xf numFmtId="38" fontId="101" fillId="0" borderId="41" xfId="49" applyFont="1" applyFill="1" applyBorder="1" applyAlignment="1">
      <alignment horizontal="right" vertical="center"/>
    </xf>
    <xf numFmtId="38" fontId="101" fillId="0" borderId="55" xfId="49" applyFont="1" applyFill="1" applyBorder="1" applyAlignment="1">
      <alignment horizontal="right" vertical="center"/>
    </xf>
    <xf numFmtId="38" fontId="101" fillId="0" borderId="56" xfId="49" applyFont="1" applyFill="1" applyBorder="1" applyAlignment="1">
      <alignment horizontal="right" vertical="center"/>
    </xf>
    <xf numFmtId="38" fontId="101" fillId="0" borderId="10" xfId="49" applyFont="1" applyFill="1" applyBorder="1" applyAlignment="1">
      <alignment horizontal="right" vertical="center"/>
    </xf>
    <xf numFmtId="38" fontId="101" fillId="35" borderId="27" xfId="49" applyFont="1" applyFill="1" applyBorder="1" applyAlignment="1" applyProtection="1">
      <alignment horizontal="right" vertical="center"/>
      <protection locked="0"/>
    </xf>
    <xf numFmtId="38" fontId="101" fillId="35" borderId="32" xfId="49" applyFont="1" applyFill="1" applyBorder="1" applyAlignment="1" applyProtection="1">
      <alignment horizontal="right" vertical="center"/>
      <protection locked="0"/>
    </xf>
    <xf numFmtId="38" fontId="101" fillId="35" borderId="58" xfId="49" applyFont="1" applyFill="1" applyBorder="1" applyAlignment="1" applyProtection="1">
      <alignment horizontal="right" vertical="center"/>
      <protection locked="0"/>
    </xf>
    <xf numFmtId="38" fontId="101" fillId="0" borderId="33" xfId="49" applyFont="1" applyBorder="1" applyAlignment="1">
      <alignment horizontal="right" vertical="center"/>
    </xf>
    <xf numFmtId="38" fontId="101" fillId="0" borderId="22" xfId="49" applyFont="1" applyBorder="1" applyAlignment="1">
      <alignment horizontal="right" vertical="center"/>
    </xf>
    <xf numFmtId="38" fontId="101" fillId="0" borderId="39" xfId="49" applyFont="1" applyBorder="1" applyAlignment="1">
      <alignment horizontal="right" vertical="center"/>
    </xf>
    <xf numFmtId="38" fontId="99" fillId="35" borderId="33" xfId="49" applyFont="1" applyFill="1" applyBorder="1" applyAlignment="1" applyProtection="1">
      <alignment horizontal="right" vertical="center" shrinkToFit="1"/>
      <protection locked="0"/>
    </xf>
    <xf numFmtId="38" fontId="99" fillId="35" borderId="22" xfId="49" applyFont="1" applyFill="1" applyBorder="1" applyAlignment="1" applyProtection="1">
      <alignment horizontal="right" vertical="center" shrinkToFit="1"/>
      <protection locked="0"/>
    </xf>
    <xf numFmtId="38" fontId="99" fillId="35" borderId="64" xfId="49" applyFont="1" applyFill="1" applyBorder="1" applyAlignment="1" applyProtection="1">
      <alignment horizontal="right" vertical="center" shrinkToFit="1"/>
      <protection locked="0"/>
    </xf>
    <xf numFmtId="38" fontId="101" fillId="0" borderId="59" xfId="49" applyFont="1" applyBorder="1" applyAlignment="1">
      <alignment horizontal="right" vertical="center"/>
    </xf>
    <xf numFmtId="38" fontId="101" fillId="0" borderId="60" xfId="49" applyFont="1" applyBorder="1" applyAlignment="1">
      <alignment horizontal="right" vertical="center"/>
    </xf>
    <xf numFmtId="38" fontId="101" fillId="0" borderId="42" xfId="49" applyFont="1" applyBorder="1" applyAlignment="1">
      <alignment horizontal="right" vertical="center"/>
    </xf>
    <xf numFmtId="38" fontId="101" fillId="0" borderId="33" xfId="49" applyFont="1" applyFill="1" applyBorder="1" applyAlignment="1">
      <alignment horizontal="right" vertical="center"/>
    </xf>
    <xf numFmtId="38" fontId="101" fillId="0" borderId="22" xfId="49" applyFont="1" applyFill="1" applyBorder="1" applyAlignment="1">
      <alignment horizontal="right" vertical="center"/>
    </xf>
    <xf numFmtId="38" fontId="101" fillId="0" borderId="64" xfId="49" applyFont="1" applyFill="1" applyBorder="1" applyAlignment="1">
      <alignment horizontal="right" vertical="center"/>
    </xf>
    <xf numFmtId="38" fontId="101" fillId="0" borderId="66" xfId="49" applyFont="1" applyBorder="1" applyAlignment="1">
      <alignment horizontal="distributed" vertical="center" indent="1"/>
    </xf>
    <xf numFmtId="38" fontId="101" fillId="0" borderId="67" xfId="49" applyFont="1" applyBorder="1" applyAlignment="1">
      <alignment horizontal="distributed" vertical="center" indent="1"/>
    </xf>
    <xf numFmtId="38" fontId="101" fillId="0" borderId="12" xfId="49" applyFont="1" applyBorder="1" applyAlignment="1">
      <alignment horizontal="distributed" vertical="center" indent="1"/>
    </xf>
    <xf numFmtId="38" fontId="99" fillId="35" borderId="59" xfId="49" applyFont="1" applyFill="1" applyBorder="1" applyAlignment="1" applyProtection="1">
      <alignment horizontal="right" vertical="center" shrinkToFit="1"/>
      <protection locked="0"/>
    </xf>
    <xf numFmtId="38" fontId="99" fillId="35" borderId="60" xfId="49" applyFont="1" applyFill="1" applyBorder="1" applyAlignment="1" applyProtection="1">
      <alignment horizontal="right" vertical="center" shrinkToFit="1"/>
      <protection locked="0"/>
    </xf>
    <xf numFmtId="38" fontId="99" fillId="35" borderId="41" xfId="49" applyFont="1" applyFill="1" applyBorder="1" applyAlignment="1" applyProtection="1">
      <alignment horizontal="right" vertical="center" shrinkToFit="1"/>
      <protection locked="0"/>
    </xf>
    <xf numFmtId="38" fontId="101" fillId="0" borderId="27" xfId="49" applyFont="1" applyBorder="1" applyAlignment="1">
      <alignment horizontal="distributed" vertical="center" indent="1"/>
    </xf>
    <xf numFmtId="38" fontId="101" fillId="0" borderId="32" xfId="49" applyFont="1" applyBorder="1" applyAlignment="1">
      <alignment horizontal="distributed" vertical="center" indent="1"/>
    </xf>
    <xf numFmtId="38" fontId="101" fillId="0" borderId="58" xfId="49" applyFont="1" applyBorder="1" applyAlignment="1">
      <alignment horizontal="distributed" vertical="center" indent="1"/>
    </xf>
    <xf numFmtId="0" fontId="101" fillId="0" borderId="55" xfId="0" applyFont="1" applyBorder="1" applyAlignment="1">
      <alignment horizontal="distributed" vertical="center" indent="1"/>
    </xf>
    <xf numFmtId="0" fontId="101" fillId="0" borderId="56" xfId="0" applyFont="1" applyBorder="1" applyAlignment="1">
      <alignment horizontal="distributed" vertical="center" indent="1"/>
    </xf>
    <xf numFmtId="0" fontId="101" fillId="0" borderId="10" xfId="0" applyFont="1" applyBorder="1" applyAlignment="1">
      <alignment horizontal="distributed" vertical="center" indent="1"/>
    </xf>
    <xf numFmtId="0" fontId="101" fillId="0" borderId="59" xfId="0" applyFont="1" applyBorder="1" applyAlignment="1">
      <alignment horizontal="distributed" vertical="center" indent="1"/>
    </xf>
    <xf numFmtId="0" fontId="101" fillId="0" borderId="60" xfId="0" applyFont="1" applyBorder="1" applyAlignment="1">
      <alignment horizontal="distributed" vertical="center" indent="1"/>
    </xf>
    <xf numFmtId="0" fontId="101" fillId="0" borderId="41" xfId="0" applyFont="1" applyBorder="1" applyAlignment="1">
      <alignment horizontal="distributed" vertical="center" indent="1"/>
    </xf>
    <xf numFmtId="38" fontId="101" fillId="0" borderId="33" xfId="49" applyFont="1" applyBorder="1" applyAlignment="1">
      <alignment horizontal="distributed" vertical="center" indent="1"/>
    </xf>
    <xf numFmtId="38" fontId="101" fillId="0" borderId="22" xfId="49" applyFont="1" applyBorder="1" applyAlignment="1">
      <alignment horizontal="distributed" vertical="center" indent="1"/>
    </xf>
    <xf numFmtId="38" fontId="101" fillId="0" borderId="64" xfId="49" applyFont="1" applyBorder="1" applyAlignment="1">
      <alignment horizontal="distributed" vertical="center" indent="1"/>
    </xf>
    <xf numFmtId="38" fontId="99" fillId="35" borderId="27" xfId="49" applyFont="1" applyFill="1" applyBorder="1" applyAlignment="1" applyProtection="1">
      <alignment horizontal="right" vertical="center"/>
      <protection locked="0"/>
    </xf>
    <xf numFmtId="38" fontId="99" fillId="35" borderId="32" xfId="49" applyFont="1" applyFill="1" applyBorder="1" applyAlignment="1" applyProtection="1">
      <alignment horizontal="right" vertical="center"/>
      <protection locked="0"/>
    </xf>
    <xf numFmtId="38" fontId="99" fillId="35" borderId="58" xfId="49" applyFont="1" applyFill="1" applyBorder="1" applyAlignment="1" applyProtection="1">
      <alignment horizontal="right" vertical="center"/>
      <protection locked="0"/>
    </xf>
    <xf numFmtId="38" fontId="101" fillId="35" borderId="59" xfId="49" applyFont="1" applyFill="1" applyBorder="1" applyAlignment="1" applyProtection="1">
      <alignment horizontal="right" vertical="center"/>
      <protection locked="0"/>
    </xf>
    <xf numFmtId="38" fontId="101" fillId="35" borderId="60" xfId="49" applyFont="1" applyFill="1" applyBorder="1" applyAlignment="1" applyProtection="1">
      <alignment horizontal="right" vertical="center"/>
      <protection locked="0"/>
    </xf>
    <xf numFmtId="38" fontId="101" fillId="35" borderId="41" xfId="49" applyFont="1" applyFill="1" applyBorder="1" applyAlignment="1" applyProtection="1">
      <alignment horizontal="right" vertical="center"/>
      <protection locked="0"/>
    </xf>
    <xf numFmtId="0" fontId="99" fillId="35" borderId="63" xfId="0" applyFont="1" applyFill="1" applyBorder="1" applyAlignment="1" applyProtection="1">
      <alignment horizontal="center" vertical="center" wrapText="1"/>
      <protection locked="0"/>
    </xf>
    <xf numFmtId="0" fontId="99" fillId="35" borderId="51" xfId="0" applyFont="1" applyFill="1" applyBorder="1" applyAlignment="1" applyProtection="1">
      <alignment horizontal="center" vertical="center"/>
      <protection locked="0"/>
    </xf>
    <xf numFmtId="0" fontId="99" fillId="35" borderId="68" xfId="0" applyFont="1" applyFill="1" applyBorder="1" applyAlignment="1" applyProtection="1">
      <alignment horizontal="center" vertical="center"/>
      <protection locked="0"/>
    </xf>
    <xf numFmtId="0" fontId="99" fillId="35" borderId="35" xfId="0" applyFont="1" applyFill="1" applyBorder="1" applyAlignment="1" applyProtection="1">
      <alignment horizontal="center" vertical="center"/>
      <protection locked="0"/>
    </xf>
    <xf numFmtId="0" fontId="99" fillId="35" borderId="0" xfId="0" applyFont="1" applyFill="1" applyBorder="1" applyAlignment="1" applyProtection="1">
      <alignment horizontal="center" vertical="center"/>
      <protection locked="0"/>
    </xf>
    <xf numFmtId="0" fontId="99" fillId="35" borderId="11" xfId="0" applyFont="1" applyFill="1" applyBorder="1" applyAlignment="1" applyProtection="1">
      <alignment horizontal="center" vertical="center"/>
      <protection locked="0"/>
    </xf>
    <xf numFmtId="0" fontId="99" fillId="35" borderId="33" xfId="0" applyFont="1" applyFill="1" applyBorder="1" applyAlignment="1" applyProtection="1">
      <alignment horizontal="center" vertical="center"/>
      <protection locked="0"/>
    </xf>
    <xf numFmtId="0" fontId="99" fillId="35" borderId="22" xfId="0" applyFont="1" applyFill="1" applyBorder="1" applyAlignment="1" applyProtection="1">
      <alignment horizontal="center" vertical="center"/>
      <protection locked="0"/>
    </xf>
    <xf numFmtId="0" fontId="99" fillId="35" borderId="64" xfId="0" applyFont="1" applyFill="1" applyBorder="1" applyAlignment="1" applyProtection="1">
      <alignment horizontal="center" vertical="center"/>
      <protection locked="0"/>
    </xf>
    <xf numFmtId="0" fontId="101" fillId="35" borderId="63" xfId="0" applyFont="1" applyFill="1" applyBorder="1" applyAlignment="1" applyProtection="1">
      <alignment horizontal="center" vertical="center"/>
      <protection locked="0"/>
    </xf>
    <xf numFmtId="0" fontId="101" fillId="35" borderId="51" xfId="0" applyFont="1" applyFill="1" applyBorder="1" applyAlignment="1" applyProtection="1">
      <alignment horizontal="center" vertical="center"/>
      <protection locked="0"/>
    </xf>
    <xf numFmtId="0" fontId="101" fillId="35" borderId="68" xfId="0" applyFont="1" applyFill="1" applyBorder="1" applyAlignment="1" applyProtection="1">
      <alignment horizontal="center" vertical="center"/>
      <protection locked="0"/>
    </xf>
    <xf numFmtId="0" fontId="101" fillId="35" borderId="35" xfId="0" applyFont="1" applyFill="1" applyBorder="1" applyAlignment="1" applyProtection="1">
      <alignment horizontal="center" vertical="center"/>
      <protection locked="0"/>
    </xf>
    <xf numFmtId="0" fontId="101" fillId="35" borderId="0" xfId="0" applyFont="1" applyFill="1" applyBorder="1" applyAlignment="1" applyProtection="1">
      <alignment horizontal="center" vertical="center"/>
      <protection locked="0"/>
    </xf>
    <xf numFmtId="0" fontId="101" fillId="35" borderId="11" xfId="0" applyFont="1" applyFill="1" applyBorder="1" applyAlignment="1" applyProtection="1">
      <alignment horizontal="center" vertical="center"/>
      <protection locked="0"/>
    </xf>
    <xf numFmtId="0" fontId="101" fillId="35" borderId="33" xfId="0" applyFont="1" applyFill="1" applyBorder="1" applyAlignment="1" applyProtection="1">
      <alignment horizontal="center" vertical="center"/>
      <protection locked="0"/>
    </xf>
    <xf numFmtId="0" fontId="101" fillId="35" borderId="22" xfId="0" applyFont="1" applyFill="1" applyBorder="1" applyAlignment="1" applyProtection="1">
      <alignment horizontal="center" vertical="center"/>
      <protection locked="0"/>
    </xf>
    <xf numFmtId="0" fontId="101" fillId="35" borderId="64" xfId="0" applyFont="1" applyFill="1" applyBorder="1" applyAlignment="1" applyProtection="1">
      <alignment horizontal="center" vertical="center"/>
      <protection locked="0"/>
    </xf>
    <xf numFmtId="38" fontId="99" fillId="35" borderId="69" xfId="49" applyFont="1" applyFill="1" applyBorder="1" applyAlignment="1" applyProtection="1">
      <alignment horizontal="right" vertical="center" shrinkToFit="1"/>
      <protection locked="0"/>
    </xf>
    <xf numFmtId="38" fontId="99" fillId="35" borderId="70" xfId="49" applyFont="1" applyFill="1" applyBorder="1" applyAlignment="1" applyProtection="1">
      <alignment horizontal="right" vertical="center" shrinkToFit="1"/>
      <protection locked="0"/>
    </xf>
    <xf numFmtId="38" fontId="99" fillId="35" borderId="13" xfId="49" applyFont="1" applyFill="1" applyBorder="1" applyAlignment="1" applyProtection="1">
      <alignment horizontal="right" vertical="center" shrinkToFit="1"/>
      <protection locked="0"/>
    </xf>
    <xf numFmtId="38" fontId="99" fillId="35" borderId="27" xfId="49" applyFont="1" applyFill="1" applyBorder="1" applyAlignment="1" applyProtection="1">
      <alignment horizontal="right" vertical="center" shrinkToFit="1"/>
      <protection locked="0"/>
    </xf>
    <xf numFmtId="38" fontId="99" fillId="35" borderId="32" xfId="49" applyFont="1" applyFill="1" applyBorder="1" applyAlignment="1" applyProtection="1">
      <alignment horizontal="right" vertical="center" shrinkToFit="1"/>
      <protection locked="0"/>
    </xf>
    <xf numFmtId="38" fontId="99" fillId="35" borderId="58" xfId="49" applyFont="1" applyFill="1" applyBorder="1" applyAlignment="1" applyProtection="1">
      <alignment horizontal="right" vertical="center" shrinkToFit="1"/>
      <protection locked="0"/>
    </xf>
    <xf numFmtId="0" fontId="101" fillId="0" borderId="53" xfId="0" applyFont="1" applyBorder="1" applyAlignment="1">
      <alignment horizontal="distributed" vertical="center" indent="1"/>
    </xf>
    <xf numFmtId="0" fontId="101" fillId="0" borderId="54" xfId="0" applyFont="1" applyBorder="1" applyAlignment="1">
      <alignment horizontal="distributed" vertical="center" indent="1"/>
    </xf>
    <xf numFmtId="0" fontId="101" fillId="0" borderId="39" xfId="0" applyFont="1" applyBorder="1" applyAlignment="1">
      <alignment horizontal="distributed" vertical="center" indent="1"/>
    </xf>
    <xf numFmtId="0" fontId="101" fillId="0" borderId="71" xfId="0" applyFont="1" applyBorder="1" applyAlignment="1">
      <alignment horizontal="center" vertical="top"/>
    </xf>
    <xf numFmtId="0" fontId="101" fillId="0" borderId="72" xfId="0" applyFont="1" applyBorder="1" applyAlignment="1">
      <alignment horizontal="center" vertical="top"/>
    </xf>
    <xf numFmtId="0" fontId="101" fillId="0" borderId="73" xfId="0" applyFont="1" applyBorder="1" applyAlignment="1">
      <alignment horizontal="center" vertical="top"/>
    </xf>
    <xf numFmtId="0" fontId="101" fillId="0" borderId="74" xfId="0" applyFont="1" applyBorder="1" applyAlignment="1">
      <alignment horizontal="center" vertical="top"/>
    </xf>
    <xf numFmtId="0" fontId="101" fillId="0" borderId="75" xfId="0" applyFont="1" applyBorder="1" applyAlignment="1">
      <alignment horizontal="center" vertical="top"/>
    </xf>
    <xf numFmtId="0" fontId="101" fillId="0" borderId="76" xfId="0" applyFont="1" applyBorder="1" applyAlignment="1">
      <alignment horizontal="center" vertical="top"/>
    </xf>
    <xf numFmtId="0" fontId="101" fillId="0" borderId="77" xfId="0" applyFont="1" applyBorder="1" applyAlignment="1">
      <alignment horizontal="center" vertical="top"/>
    </xf>
    <xf numFmtId="0" fontId="101" fillId="0" borderId="78" xfId="0" applyFont="1" applyBorder="1" applyAlignment="1">
      <alignment horizontal="center" vertical="top"/>
    </xf>
    <xf numFmtId="0" fontId="101" fillId="0" borderId="79" xfId="0" applyFont="1" applyBorder="1" applyAlignment="1">
      <alignment horizontal="center" vertical="top"/>
    </xf>
    <xf numFmtId="38" fontId="101" fillId="0" borderId="80" xfId="49" applyFont="1" applyBorder="1" applyAlignment="1">
      <alignment horizontal="right" vertical="center"/>
    </xf>
    <xf numFmtId="38" fontId="101" fillId="0" borderId="81" xfId="49" applyFont="1" applyBorder="1" applyAlignment="1">
      <alignment horizontal="right" vertical="center"/>
    </xf>
    <xf numFmtId="38" fontId="101" fillId="0" borderId="82" xfId="49" applyFont="1" applyBorder="1" applyAlignment="1">
      <alignment horizontal="right" vertical="center"/>
    </xf>
    <xf numFmtId="38" fontId="101" fillId="0" borderId="69" xfId="49" applyFont="1" applyBorder="1" applyAlignment="1">
      <alignment horizontal="right" vertical="center"/>
    </xf>
    <xf numFmtId="38" fontId="101" fillId="0" borderId="70" xfId="49" applyFont="1" applyBorder="1" applyAlignment="1">
      <alignment horizontal="right" vertical="center"/>
    </xf>
    <xf numFmtId="38" fontId="101" fillId="0" borderId="83" xfId="49" applyFont="1" applyBorder="1" applyAlignment="1">
      <alignment horizontal="right" vertical="center"/>
    </xf>
    <xf numFmtId="38" fontId="101" fillId="35" borderId="80" xfId="49" applyFont="1" applyFill="1" applyBorder="1" applyAlignment="1" applyProtection="1">
      <alignment horizontal="right" vertical="center"/>
      <protection locked="0"/>
    </xf>
    <xf numFmtId="38" fontId="101" fillId="35" borderId="81" xfId="49" applyFont="1" applyFill="1" applyBorder="1" applyAlignment="1" applyProtection="1">
      <alignment horizontal="right" vertical="center"/>
      <protection locked="0"/>
    </xf>
    <xf numFmtId="38" fontId="101" fillId="35" borderId="84" xfId="49" applyFont="1" applyFill="1" applyBorder="1" applyAlignment="1" applyProtection="1">
      <alignment horizontal="right" vertical="center"/>
      <protection locked="0"/>
    </xf>
    <xf numFmtId="38" fontId="101" fillId="35" borderId="69" xfId="49" applyFont="1" applyFill="1" applyBorder="1" applyAlignment="1" applyProtection="1">
      <alignment horizontal="right" vertical="center"/>
      <protection locked="0"/>
    </xf>
    <xf numFmtId="38" fontId="101" fillId="35" borderId="70" xfId="49" applyFont="1" applyFill="1" applyBorder="1" applyAlignment="1" applyProtection="1">
      <alignment horizontal="right" vertical="center"/>
      <protection locked="0"/>
    </xf>
    <xf numFmtId="38" fontId="101" fillId="35" borderId="13" xfId="49" applyFont="1" applyFill="1" applyBorder="1" applyAlignment="1" applyProtection="1">
      <alignment horizontal="right" vertical="center"/>
      <protection locked="0"/>
    </xf>
    <xf numFmtId="0" fontId="101" fillId="0" borderId="85" xfId="0" applyFont="1" applyBorder="1" applyAlignment="1">
      <alignment horizontal="center" vertical="center" textRotation="255"/>
    </xf>
    <xf numFmtId="0" fontId="101" fillId="0" borderId="86" xfId="0" applyFont="1" applyBorder="1" applyAlignment="1">
      <alignment horizontal="center" vertical="center" textRotation="255"/>
    </xf>
    <xf numFmtId="0" fontId="101" fillId="0" borderId="27" xfId="0" applyFont="1" applyBorder="1" applyAlignment="1">
      <alignment horizontal="distributed" vertical="center" indent="1"/>
    </xf>
    <xf numFmtId="0" fontId="101" fillId="0" borderId="32" xfId="0" applyFont="1" applyBorder="1" applyAlignment="1">
      <alignment horizontal="distributed" vertical="center" indent="1"/>
    </xf>
    <xf numFmtId="0" fontId="101" fillId="0" borderId="58" xfId="0" applyFont="1" applyBorder="1" applyAlignment="1">
      <alignment horizontal="distributed" vertical="center" indent="1"/>
    </xf>
    <xf numFmtId="0" fontId="101" fillId="0" borderId="63" xfId="0" applyFont="1" applyFill="1" applyBorder="1" applyAlignment="1">
      <alignment horizontal="center" vertical="center" wrapText="1"/>
    </xf>
    <xf numFmtId="0" fontId="101" fillId="0" borderId="51" xfId="0" applyFont="1" applyFill="1" applyBorder="1" applyAlignment="1">
      <alignment horizontal="center" vertical="center"/>
    </xf>
    <xf numFmtId="0" fontId="101" fillId="0" borderId="68" xfId="0" applyFont="1" applyFill="1" applyBorder="1" applyAlignment="1">
      <alignment horizontal="center" vertical="center"/>
    </xf>
    <xf numFmtId="0" fontId="101" fillId="0" borderId="35" xfId="0" applyFont="1" applyFill="1" applyBorder="1" applyAlignment="1">
      <alignment horizontal="center" vertical="center"/>
    </xf>
    <xf numFmtId="0" fontId="101" fillId="0" borderId="0" xfId="0" applyFont="1" applyFill="1" applyBorder="1" applyAlignment="1">
      <alignment horizontal="center" vertical="center"/>
    </xf>
    <xf numFmtId="0" fontId="101" fillId="0" borderId="11" xfId="0" applyFont="1" applyFill="1" applyBorder="1" applyAlignment="1">
      <alignment horizontal="center" vertical="center"/>
    </xf>
    <xf numFmtId="0" fontId="101" fillId="0" borderId="33" xfId="0" applyFont="1" applyFill="1" applyBorder="1" applyAlignment="1">
      <alignment horizontal="center" vertical="center"/>
    </xf>
    <xf numFmtId="0" fontId="101" fillId="0" borderId="22" xfId="0" applyFont="1" applyFill="1" applyBorder="1" applyAlignment="1">
      <alignment horizontal="center" vertical="center"/>
    </xf>
    <xf numFmtId="0" fontId="101" fillId="0" borderId="64" xfId="0" applyFont="1" applyFill="1" applyBorder="1" applyAlignment="1">
      <alignment horizontal="center" vertical="center"/>
    </xf>
    <xf numFmtId="38" fontId="99" fillId="35" borderId="80" xfId="49" applyFont="1" applyFill="1" applyBorder="1" applyAlignment="1" applyProtection="1">
      <alignment horizontal="right" vertical="center" shrinkToFit="1"/>
      <protection locked="0"/>
    </xf>
    <xf numFmtId="38" fontId="99" fillId="35" borderId="81" xfId="49" applyFont="1" applyFill="1" applyBorder="1" applyAlignment="1" applyProtection="1">
      <alignment horizontal="right" vertical="center" shrinkToFit="1"/>
      <protection locked="0"/>
    </xf>
    <xf numFmtId="38" fontId="99" fillId="35" borderId="84" xfId="49" applyFont="1" applyFill="1" applyBorder="1" applyAlignment="1" applyProtection="1">
      <alignment horizontal="right" vertical="center" shrinkToFit="1"/>
      <protection locked="0"/>
    </xf>
    <xf numFmtId="0" fontId="101" fillId="0" borderId="80" xfId="0" applyFont="1" applyBorder="1" applyAlignment="1">
      <alignment horizontal="distributed" vertical="center" indent="1"/>
    </xf>
    <xf numFmtId="0" fontId="101" fillId="0" borderId="81" xfId="0" applyFont="1" applyBorder="1" applyAlignment="1">
      <alignment horizontal="distributed" vertical="center" indent="1"/>
    </xf>
    <xf numFmtId="0" fontId="101" fillId="0" borderId="84" xfId="0" applyFont="1" applyBorder="1" applyAlignment="1">
      <alignment horizontal="distributed" vertical="center" indent="1"/>
    </xf>
    <xf numFmtId="0" fontId="101" fillId="0" borderId="69" xfId="0" applyFont="1" applyBorder="1" applyAlignment="1">
      <alignment horizontal="distributed" vertical="center" indent="1"/>
    </xf>
    <xf numFmtId="0" fontId="101" fillId="0" borderId="70" xfId="0" applyFont="1" applyBorder="1" applyAlignment="1">
      <alignment horizontal="distributed" vertical="center" indent="1"/>
    </xf>
    <xf numFmtId="0" fontId="101" fillId="0" borderId="13" xfId="0" applyFont="1" applyBorder="1" applyAlignment="1">
      <alignment horizontal="distributed" vertical="center" indent="1"/>
    </xf>
    <xf numFmtId="0" fontId="101" fillId="0" borderId="63" xfId="0" applyFont="1" applyBorder="1" applyAlignment="1">
      <alignment horizontal="distributed" vertical="center" wrapText="1" indent="1"/>
    </xf>
    <xf numFmtId="0" fontId="101" fillId="0" borderId="51" xfId="0" applyFont="1" applyBorder="1" applyAlignment="1">
      <alignment horizontal="distributed" vertical="center" wrapText="1" indent="1"/>
    </xf>
    <xf numFmtId="0" fontId="101" fillId="0" borderId="35" xfId="0" applyFont="1" applyBorder="1" applyAlignment="1">
      <alignment horizontal="distributed" vertical="center" wrapText="1" indent="1"/>
    </xf>
    <xf numFmtId="0" fontId="101" fillId="0" borderId="0" xfId="0" applyFont="1" applyBorder="1" applyAlignment="1">
      <alignment horizontal="distributed" vertical="center" wrapText="1" indent="1"/>
    </xf>
    <xf numFmtId="0" fontId="101" fillId="0" borderId="33" xfId="0" applyFont="1" applyBorder="1" applyAlignment="1">
      <alignment horizontal="distributed" vertical="center" wrapText="1" indent="1"/>
    </xf>
    <xf numFmtId="0" fontId="101" fillId="0" borderId="22" xfId="0" applyFont="1" applyBorder="1" applyAlignment="1">
      <alignment horizontal="distributed" vertical="center" wrapText="1" indent="1"/>
    </xf>
    <xf numFmtId="38" fontId="101" fillId="0" borderId="80" xfId="49" applyFont="1" applyFill="1" applyBorder="1" applyAlignment="1">
      <alignment horizontal="right" vertical="center"/>
    </xf>
    <xf numFmtId="38" fontId="101" fillId="0" borderId="81" xfId="49" applyFont="1" applyFill="1" applyBorder="1" applyAlignment="1">
      <alignment horizontal="right" vertical="center"/>
    </xf>
    <xf numFmtId="38" fontId="101" fillId="0" borderId="84" xfId="49" applyFont="1" applyFill="1" applyBorder="1" applyAlignment="1">
      <alignment horizontal="right" vertical="center"/>
    </xf>
    <xf numFmtId="38" fontId="101" fillId="0" borderId="80" xfId="49" applyFont="1" applyFill="1" applyBorder="1" applyAlignment="1">
      <alignment horizontal="right" vertical="center" indent="1"/>
    </xf>
    <xf numFmtId="38" fontId="101" fillId="0" borderId="81" xfId="49" applyFont="1" applyFill="1" applyBorder="1" applyAlignment="1">
      <alignment horizontal="right" vertical="center" indent="1"/>
    </xf>
    <xf numFmtId="38" fontId="101" fillId="0" borderId="84" xfId="49" applyFont="1" applyFill="1" applyBorder="1" applyAlignment="1">
      <alignment horizontal="right" vertical="center" indent="1"/>
    </xf>
    <xf numFmtId="38" fontId="101" fillId="0" borderId="69" xfId="49" applyFont="1" applyFill="1" applyBorder="1" applyAlignment="1">
      <alignment horizontal="right" vertical="center" indent="1"/>
    </xf>
    <xf numFmtId="38" fontId="101" fillId="0" borderId="70" xfId="49" applyFont="1" applyFill="1" applyBorder="1" applyAlignment="1">
      <alignment horizontal="right" vertical="center" indent="1"/>
    </xf>
    <xf numFmtId="38" fontId="101" fillId="0" borderId="13" xfId="49" applyFont="1" applyFill="1" applyBorder="1" applyAlignment="1">
      <alignment horizontal="right" vertical="center" indent="1"/>
    </xf>
    <xf numFmtId="38" fontId="101" fillId="0" borderId="87" xfId="49" applyFont="1" applyFill="1" applyBorder="1" applyAlignment="1">
      <alignment horizontal="right" vertical="center" indent="1"/>
    </xf>
    <xf numFmtId="38" fontId="101" fillId="0" borderId="88" xfId="49" applyFont="1" applyFill="1" applyBorder="1" applyAlignment="1">
      <alignment horizontal="right" vertical="center" indent="1"/>
    </xf>
    <xf numFmtId="38" fontId="101" fillId="0" borderId="89" xfId="49" applyFont="1" applyFill="1" applyBorder="1" applyAlignment="1">
      <alignment horizontal="right" vertical="center" indent="1"/>
    </xf>
    <xf numFmtId="38" fontId="101" fillId="0" borderId="55" xfId="49" applyFont="1" applyFill="1" applyBorder="1" applyAlignment="1">
      <alignment horizontal="right" vertical="center" indent="1"/>
    </xf>
    <xf numFmtId="38" fontId="101" fillId="0" borderId="56" xfId="49" applyFont="1" applyFill="1" applyBorder="1" applyAlignment="1">
      <alignment horizontal="right" vertical="center" indent="1"/>
    </xf>
    <xf numFmtId="38" fontId="101" fillId="0" borderId="10" xfId="49" applyFont="1" applyFill="1" applyBorder="1" applyAlignment="1">
      <alignment horizontal="right" vertical="center" indent="1"/>
    </xf>
    <xf numFmtId="38" fontId="99" fillId="35" borderId="59" xfId="49" applyFont="1" applyFill="1" applyBorder="1" applyAlignment="1" applyProtection="1">
      <alignment horizontal="right" vertical="center"/>
      <protection locked="0"/>
    </xf>
    <xf numFmtId="38" fontId="99" fillId="35" borderId="60" xfId="49" applyFont="1" applyFill="1" applyBorder="1" applyAlignment="1" applyProtection="1">
      <alignment horizontal="right" vertical="center"/>
      <protection locked="0"/>
    </xf>
    <xf numFmtId="38" fontId="99" fillId="35" borderId="41" xfId="49" applyFont="1" applyFill="1" applyBorder="1" applyAlignment="1" applyProtection="1">
      <alignment horizontal="right" vertical="center"/>
      <protection locked="0"/>
    </xf>
    <xf numFmtId="0" fontId="101" fillId="0" borderId="90" xfId="0" applyFont="1" applyBorder="1" applyAlignment="1">
      <alignment horizontal="center" vertical="center" textRotation="255"/>
    </xf>
    <xf numFmtId="0" fontId="101" fillId="0" borderId="91" xfId="0" applyFont="1" applyBorder="1" applyAlignment="1">
      <alignment horizontal="center" vertical="center" textRotation="255"/>
    </xf>
    <xf numFmtId="38" fontId="83" fillId="0" borderId="55" xfId="49" applyFont="1" applyBorder="1" applyAlignment="1">
      <alignment horizontal="right" vertical="center"/>
    </xf>
    <xf numFmtId="38" fontId="83" fillId="0" borderId="56" xfId="49" applyFont="1" applyBorder="1" applyAlignment="1">
      <alignment horizontal="right" vertical="center"/>
    </xf>
    <xf numFmtId="38" fontId="83" fillId="0" borderId="69" xfId="49" applyFont="1" applyBorder="1" applyAlignment="1">
      <alignment horizontal="right" vertical="center"/>
    </xf>
    <xf numFmtId="38" fontId="83" fillId="0" borderId="70" xfId="49" applyFont="1" applyBorder="1" applyAlignment="1">
      <alignment horizontal="right" vertical="center"/>
    </xf>
    <xf numFmtId="0" fontId="83" fillId="0" borderId="56" xfId="0" applyFont="1" applyBorder="1" applyAlignment="1">
      <alignment horizontal="distributed" vertical="center" indent="1"/>
    </xf>
    <xf numFmtId="0" fontId="83" fillId="0" borderId="10" xfId="0" applyFont="1" applyBorder="1" applyAlignment="1">
      <alignment horizontal="distributed" vertical="center" indent="1"/>
    </xf>
    <xf numFmtId="0" fontId="83" fillId="0" borderId="56" xfId="0" applyFont="1" applyBorder="1" applyAlignment="1">
      <alignment horizontal="center" vertical="center"/>
    </xf>
    <xf numFmtId="0" fontId="83" fillId="0" borderId="10" xfId="0" applyFont="1" applyBorder="1" applyAlignment="1">
      <alignment horizontal="center" vertical="center"/>
    </xf>
    <xf numFmtId="0" fontId="85" fillId="0" borderId="56" xfId="0" applyFont="1" applyBorder="1" applyAlignment="1">
      <alignment horizontal="distributed" vertical="center" indent="1"/>
    </xf>
    <xf numFmtId="0" fontId="85" fillId="0" borderId="10" xfId="0" applyFont="1" applyBorder="1" applyAlignment="1">
      <alignment horizontal="distributed" vertical="center" indent="1"/>
    </xf>
    <xf numFmtId="0" fontId="85" fillId="0" borderId="32" xfId="0" applyFont="1" applyBorder="1" applyAlignment="1">
      <alignment horizontal="distributed" vertical="center" indent="1"/>
    </xf>
    <xf numFmtId="0" fontId="85" fillId="0" borderId="58" xfId="0" applyFont="1" applyBorder="1" applyAlignment="1">
      <alignment horizontal="distributed" vertical="center" indent="1"/>
    </xf>
    <xf numFmtId="0" fontId="85" fillId="0" borderId="69" xfId="0" applyFont="1" applyBorder="1" applyAlignment="1">
      <alignment horizontal="center" vertical="center"/>
    </xf>
    <xf numFmtId="0" fontId="85" fillId="0" borderId="70" xfId="0" applyFont="1" applyBorder="1" applyAlignment="1">
      <alignment horizontal="center" vertical="center"/>
    </xf>
    <xf numFmtId="0" fontId="85" fillId="0" borderId="13" xfId="0" applyFont="1" applyBorder="1" applyAlignment="1">
      <alignment horizontal="center" vertical="center"/>
    </xf>
    <xf numFmtId="0" fontId="83" fillId="0" borderId="92" xfId="0" applyFont="1" applyBorder="1" applyAlignment="1">
      <alignment horizontal="center" vertical="center" textRotation="255"/>
    </xf>
    <xf numFmtId="0" fontId="83" fillId="0" borderId="93" xfId="0" applyFont="1" applyBorder="1" applyAlignment="1">
      <alignment horizontal="center" vertical="center" textRotation="255"/>
    </xf>
    <xf numFmtId="0" fontId="83" fillId="0" borderId="94" xfId="0" applyFont="1" applyBorder="1" applyAlignment="1">
      <alignment horizontal="center" vertical="center" textRotation="255"/>
    </xf>
    <xf numFmtId="0" fontId="87" fillId="0" borderId="0" xfId="0" applyFont="1" applyAlignment="1">
      <alignment horizontal="center" vertical="center"/>
    </xf>
    <xf numFmtId="0" fontId="83" fillId="0" borderId="95" xfId="0" applyFont="1" applyBorder="1" applyAlignment="1">
      <alignment horizontal="center" vertical="top"/>
    </xf>
    <xf numFmtId="0" fontId="83" fillId="0" borderId="96" xfId="0" applyFont="1" applyBorder="1" applyAlignment="1">
      <alignment horizontal="center" vertical="top"/>
    </xf>
    <xf numFmtId="0" fontId="83" fillId="0" borderId="97" xfId="0" applyFont="1" applyBorder="1" applyAlignment="1">
      <alignment horizontal="center" vertical="top"/>
    </xf>
    <xf numFmtId="0" fontId="83" fillId="0" borderId="98" xfId="0" applyFont="1" applyBorder="1" applyAlignment="1">
      <alignment horizontal="center" vertical="top"/>
    </xf>
    <xf numFmtId="0" fontId="83" fillId="0" borderId="75" xfId="0" applyFont="1" applyBorder="1" applyAlignment="1">
      <alignment horizontal="center" vertical="top"/>
    </xf>
    <xf numFmtId="0" fontId="83" fillId="0" borderId="76" xfId="0" applyFont="1" applyBorder="1" applyAlignment="1">
      <alignment horizontal="center" vertical="top"/>
    </xf>
    <xf numFmtId="0" fontId="83" fillId="0" borderId="99" xfId="0" applyFont="1" applyBorder="1" applyAlignment="1">
      <alignment horizontal="center" vertical="top"/>
    </xf>
    <xf numFmtId="0" fontId="83" fillId="0" borderId="100" xfId="0" applyFont="1" applyBorder="1" applyAlignment="1">
      <alignment horizontal="center" vertical="top"/>
    </xf>
    <xf numFmtId="0" fontId="83" fillId="0" borderId="101" xfId="0" applyFont="1" applyBorder="1" applyAlignment="1">
      <alignment horizontal="center" vertical="top"/>
    </xf>
    <xf numFmtId="0" fontId="83" fillId="0" borderId="66" xfId="0" applyFont="1" applyBorder="1" applyAlignment="1">
      <alignment horizontal="center" vertical="center" wrapText="1"/>
    </xf>
    <xf numFmtId="0" fontId="83" fillId="0" borderId="67" xfId="0" applyFont="1" applyBorder="1" applyAlignment="1">
      <alignment horizontal="center" vertical="center" wrapText="1"/>
    </xf>
    <xf numFmtId="0" fontId="83" fillId="0" borderId="12" xfId="0" applyFont="1" applyBorder="1" applyAlignment="1">
      <alignment horizontal="center" vertical="center" wrapText="1"/>
    </xf>
    <xf numFmtId="0" fontId="83" fillId="0" borderId="35" xfId="0" applyFont="1" applyBorder="1" applyAlignment="1">
      <alignment horizontal="center" vertical="center" wrapText="1"/>
    </xf>
    <xf numFmtId="0" fontId="83" fillId="0" borderId="0" xfId="0" applyFont="1" applyBorder="1" applyAlignment="1">
      <alignment horizontal="center" vertical="center" wrapText="1"/>
    </xf>
    <xf numFmtId="0" fontId="83" fillId="0" borderId="11" xfId="0" applyFont="1" applyBorder="1" applyAlignment="1">
      <alignment horizontal="center" vertical="center" wrapText="1"/>
    </xf>
    <xf numFmtId="0" fontId="83" fillId="0" borderId="27" xfId="0" applyFont="1" applyBorder="1" applyAlignment="1">
      <alignment horizontal="center" vertical="center" wrapText="1"/>
    </xf>
    <xf numFmtId="0" fontId="83" fillId="0" borderId="32" xfId="0" applyFont="1" applyBorder="1" applyAlignment="1">
      <alignment horizontal="center" vertical="center" wrapText="1"/>
    </xf>
    <xf numFmtId="0" fontId="83" fillId="0" borderId="58" xfId="0" applyFont="1" applyBorder="1" applyAlignment="1">
      <alignment horizontal="center" vertical="center" wrapText="1"/>
    </xf>
    <xf numFmtId="0" fontId="83" fillId="0" borderId="66" xfId="0" applyFont="1" applyBorder="1" applyAlignment="1">
      <alignment horizontal="distributed" vertical="center" indent="1"/>
    </xf>
    <xf numFmtId="0" fontId="83" fillId="0" borderId="67" xfId="0" applyFont="1" applyBorder="1" applyAlignment="1">
      <alignment horizontal="distributed" vertical="center" indent="1"/>
    </xf>
    <xf numFmtId="0" fontId="83" fillId="0" borderId="12" xfId="0" applyFont="1" applyBorder="1" applyAlignment="1">
      <alignment horizontal="distributed" vertical="center" indent="1"/>
    </xf>
    <xf numFmtId="0" fontId="83" fillId="0" borderId="35" xfId="0" applyFont="1" applyBorder="1" applyAlignment="1">
      <alignment horizontal="distributed" vertical="center" indent="1"/>
    </xf>
    <xf numFmtId="0" fontId="83" fillId="0" borderId="0" xfId="0" applyFont="1" applyBorder="1" applyAlignment="1">
      <alignment horizontal="distributed" vertical="center" indent="1"/>
    </xf>
    <xf numFmtId="0" fontId="83" fillId="0" borderId="11" xfId="0" applyFont="1" applyBorder="1" applyAlignment="1">
      <alignment horizontal="distributed" vertical="center" indent="1"/>
    </xf>
    <xf numFmtId="0" fontId="83" fillId="0" borderId="27" xfId="0" applyFont="1" applyBorder="1" applyAlignment="1">
      <alignment horizontal="distributed" vertical="center" indent="1"/>
    </xf>
    <xf numFmtId="0" fontId="83" fillId="0" borderId="32" xfId="0" applyFont="1" applyBorder="1" applyAlignment="1">
      <alignment horizontal="distributed" vertical="center" indent="1"/>
    </xf>
    <xf numFmtId="0" fontId="83" fillId="0" borderId="58" xfId="0" applyFont="1" applyBorder="1" applyAlignment="1">
      <alignment horizontal="distributed" vertical="center" indent="1"/>
    </xf>
    <xf numFmtId="38" fontId="83" fillId="0" borderId="66" xfId="49" applyFont="1" applyBorder="1" applyAlignment="1">
      <alignment horizontal="right" vertical="center"/>
    </xf>
    <xf numFmtId="38" fontId="83" fillId="0" borderId="67" xfId="49" applyFont="1" applyBorder="1" applyAlignment="1">
      <alignment horizontal="right" vertical="center"/>
    </xf>
    <xf numFmtId="0" fontId="83" fillId="0" borderId="55" xfId="0" applyFont="1" applyBorder="1" applyAlignment="1">
      <alignment horizontal="distributed" vertical="center" indent="1"/>
    </xf>
    <xf numFmtId="0" fontId="105" fillId="28" borderId="0" xfId="0" applyFont="1" applyFill="1" applyAlignment="1" applyProtection="1">
      <alignment horizontal="right" vertical="center"/>
      <protection locked="0"/>
    </xf>
    <xf numFmtId="38" fontId="83" fillId="28" borderId="87" xfId="49" applyFont="1" applyFill="1" applyBorder="1" applyAlignment="1" applyProtection="1">
      <alignment horizontal="center" vertical="center" shrinkToFit="1"/>
      <protection locked="0"/>
    </xf>
    <xf numFmtId="38" fontId="83" fillId="28" borderId="88" xfId="49" applyFont="1" applyFill="1" applyBorder="1" applyAlignment="1" applyProtection="1">
      <alignment horizontal="center" vertical="center" shrinkToFit="1"/>
      <protection locked="0"/>
    </xf>
    <xf numFmtId="38" fontId="83" fillId="28" borderId="89" xfId="49" applyFont="1" applyFill="1" applyBorder="1" applyAlignment="1" applyProtection="1">
      <alignment horizontal="center" vertical="center" shrinkToFit="1"/>
      <protection locked="0"/>
    </xf>
    <xf numFmtId="38" fontId="83" fillId="28" borderId="55" xfId="49" applyFont="1" applyFill="1" applyBorder="1" applyAlignment="1" applyProtection="1">
      <alignment horizontal="center" vertical="center" shrinkToFit="1"/>
      <protection locked="0"/>
    </xf>
    <xf numFmtId="38" fontId="83" fillId="28" borderId="56" xfId="49" applyFont="1" applyFill="1" applyBorder="1" applyAlignment="1" applyProtection="1">
      <alignment horizontal="center" vertical="center" shrinkToFit="1"/>
      <protection locked="0"/>
    </xf>
    <xf numFmtId="38" fontId="83" fillId="28" borderId="10" xfId="49" applyFont="1" applyFill="1" applyBorder="1" applyAlignment="1" applyProtection="1">
      <alignment horizontal="center" vertical="center" shrinkToFit="1"/>
      <protection locked="0"/>
    </xf>
    <xf numFmtId="38" fontId="105" fillId="28" borderId="55" xfId="49" applyFont="1" applyFill="1" applyBorder="1" applyAlignment="1" applyProtection="1">
      <alignment horizontal="center" vertical="center" shrinkToFit="1"/>
      <protection locked="0"/>
    </xf>
    <xf numFmtId="38" fontId="105" fillId="28" borderId="56" xfId="49" applyFont="1" applyFill="1" applyBorder="1" applyAlignment="1" applyProtection="1">
      <alignment horizontal="center" vertical="center" shrinkToFit="1"/>
      <protection locked="0"/>
    </xf>
    <xf numFmtId="38" fontId="105" fillId="28" borderId="10" xfId="49" applyFont="1" applyFill="1" applyBorder="1" applyAlignment="1" applyProtection="1">
      <alignment horizontal="center" vertical="center" shrinkToFit="1"/>
      <protection locked="0"/>
    </xf>
    <xf numFmtId="38" fontId="105" fillId="28" borderId="87" xfId="49" applyFont="1" applyFill="1" applyBorder="1" applyAlignment="1" applyProtection="1">
      <alignment horizontal="center" vertical="center" shrinkToFit="1"/>
      <protection locked="0"/>
    </xf>
    <xf numFmtId="38" fontId="105" fillId="28" borderId="88" xfId="49" applyFont="1" applyFill="1" applyBorder="1" applyAlignment="1" applyProtection="1">
      <alignment horizontal="center" vertical="center" shrinkToFit="1"/>
      <protection locked="0"/>
    </xf>
    <xf numFmtId="38" fontId="105" fillId="28" borderId="89" xfId="49" applyFont="1" applyFill="1" applyBorder="1" applyAlignment="1" applyProtection="1">
      <alignment horizontal="center" vertical="center" shrinkToFit="1"/>
      <protection locked="0"/>
    </xf>
    <xf numFmtId="0" fontId="105" fillId="28" borderId="0" xfId="0" applyFont="1" applyFill="1" applyAlignment="1">
      <alignment horizontal="center" vertical="justify"/>
    </xf>
    <xf numFmtId="0" fontId="83" fillId="0" borderId="0" xfId="0" applyFont="1" applyAlignment="1">
      <alignment horizontal="left" vertical="justify"/>
    </xf>
    <xf numFmtId="0" fontId="83" fillId="0" borderId="102" xfId="0" applyFont="1" applyBorder="1" applyAlignment="1">
      <alignment horizontal="distributed" vertical="center" indent="1"/>
    </xf>
    <xf numFmtId="0" fontId="83" fillId="0" borderId="31" xfId="0" applyFont="1" applyBorder="1" applyAlignment="1">
      <alignment horizontal="distributed" vertical="center" indent="1"/>
    </xf>
    <xf numFmtId="38" fontId="83" fillId="28" borderId="66" xfId="49" applyFont="1" applyFill="1" applyBorder="1" applyAlignment="1" applyProtection="1">
      <alignment horizontal="right" vertical="center"/>
      <protection locked="0"/>
    </xf>
    <xf numFmtId="38" fontId="83" fillId="28" borderId="67" xfId="49" applyFont="1" applyFill="1" applyBorder="1" applyAlignment="1" applyProtection="1">
      <alignment horizontal="right" vertical="center"/>
      <protection locked="0"/>
    </xf>
    <xf numFmtId="38" fontId="105" fillId="28" borderId="66" xfId="49" applyFont="1" applyFill="1" applyBorder="1" applyAlignment="1" applyProtection="1">
      <alignment horizontal="right" vertical="center"/>
      <protection locked="0"/>
    </xf>
    <xf numFmtId="38" fontId="105" fillId="28" borderId="67" xfId="49" applyFont="1" applyFill="1" applyBorder="1" applyAlignment="1" applyProtection="1">
      <alignment horizontal="right" vertical="center"/>
      <protection locked="0"/>
    </xf>
    <xf numFmtId="38" fontId="105" fillId="28" borderId="55" xfId="49" applyFont="1" applyFill="1" applyBorder="1" applyAlignment="1" applyProtection="1">
      <alignment horizontal="right" vertical="center"/>
      <protection locked="0"/>
    </xf>
    <xf numFmtId="38" fontId="105" fillId="28" borderId="56" xfId="49" applyFont="1" applyFill="1" applyBorder="1" applyAlignment="1" applyProtection="1">
      <alignment horizontal="right" vertical="center"/>
      <protection locked="0"/>
    </xf>
    <xf numFmtId="38" fontId="83" fillId="0" borderId="59" xfId="49" applyFont="1" applyBorder="1" applyAlignment="1">
      <alignment horizontal="right" vertical="center"/>
    </xf>
    <xf numFmtId="38" fontId="83" fillId="0" borderId="60" xfId="49" applyFont="1" applyBorder="1" applyAlignment="1">
      <alignment horizontal="right" vertical="center"/>
    </xf>
    <xf numFmtId="0" fontId="83" fillId="0" borderId="103" xfId="0" applyFont="1" applyBorder="1" applyAlignment="1">
      <alignment horizontal="distributed" vertical="center" indent="1"/>
    </xf>
    <xf numFmtId="0" fontId="83" fillId="0" borderId="104" xfId="0" applyFont="1" applyBorder="1" applyAlignment="1">
      <alignment horizontal="distributed" vertical="center" indent="1"/>
    </xf>
    <xf numFmtId="38" fontId="83" fillId="28" borderId="55" xfId="49" applyFont="1" applyFill="1" applyBorder="1" applyAlignment="1" applyProtection="1">
      <alignment horizontal="right" vertical="center"/>
      <protection locked="0"/>
    </xf>
    <xf numFmtId="38" fontId="83" fillId="28" borderId="56" xfId="49" applyFont="1" applyFill="1" applyBorder="1" applyAlignment="1" applyProtection="1">
      <alignment horizontal="right" vertical="center"/>
      <protection locked="0"/>
    </xf>
    <xf numFmtId="0" fontId="83" fillId="0" borderId="59" xfId="0" applyFont="1" applyBorder="1" applyAlignment="1">
      <alignment horizontal="right" vertical="center"/>
    </xf>
    <xf numFmtId="0" fontId="83" fillId="0" borderId="60" xfId="0" applyFont="1" applyBorder="1" applyAlignment="1">
      <alignment horizontal="right" vertical="center"/>
    </xf>
    <xf numFmtId="38" fontId="83" fillId="0" borderId="55" xfId="0" applyNumberFormat="1" applyFont="1" applyBorder="1" applyAlignment="1">
      <alignment horizontal="right" vertical="center"/>
    </xf>
    <xf numFmtId="0" fontId="83" fillId="0" borderId="56" xfId="0" applyFont="1" applyBorder="1" applyAlignment="1">
      <alignment horizontal="right" vertical="center"/>
    </xf>
    <xf numFmtId="0" fontId="83" fillId="0" borderId="71" xfId="0" applyFont="1" applyBorder="1" applyAlignment="1">
      <alignment horizontal="center" vertical="top"/>
    </xf>
    <xf numFmtId="0" fontId="83" fillId="0" borderId="72" xfId="0" applyFont="1" applyBorder="1" applyAlignment="1">
      <alignment horizontal="center" vertical="top"/>
    </xf>
    <xf numFmtId="0" fontId="83" fillId="0" borderId="73" xfId="0" applyFont="1" applyBorder="1" applyAlignment="1">
      <alignment horizontal="center" vertical="top"/>
    </xf>
    <xf numFmtId="0" fontId="83" fillId="0" borderId="74" xfId="0" applyFont="1" applyBorder="1" applyAlignment="1">
      <alignment horizontal="center" vertical="top"/>
    </xf>
    <xf numFmtId="0" fontId="83" fillId="0" borderId="105" xfId="0" applyFont="1" applyBorder="1" applyAlignment="1">
      <alignment horizontal="center" vertical="top"/>
    </xf>
    <xf numFmtId="0" fontId="83" fillId="0" borderId="63" xfId="0" applyFont="1" applyBorder="1" applyAlignment="1">
      <alignment horizontal="center" vertical="center" wrapText="1"/>
    </xf>
    <xf numFmtId="0" fontId="83" fillId="0" borderId="51" xfId="0" applyFont="1" applyBorder="1" applyAlignment="1">
      <alignment horizontal="center" vertical="center" wrapText="1"/>
    </xf>
    <xf numFmtId="0" fontId="83" fillId="0" borderId="68" xfId="0" applyFont="1" applyBorder="1" applyAlignment="1">
      <alignment horizontal="center" vertical="center" wrapText="1"/>
    </xf>
    <xf numFmtId="0" fontId="83" fillId="0" borderId="63" xfId="0" applyFont="1" applyBorder="1" applyAlignment="1">
      <alignment horizontal="distributed" vertical="center" indent="1"/>
    </xf>
    <xf numFmtId="0" fontId="83" fillId="0" borderId="51" xfId="0" applyFont="1" applyBorder="1" applyAlignment="1">
      <alignment horizontal="distributed" vertical="center" indent="1"/>
    </xf>
    <xf numFmtId="0" fontId="83" fillId="0" borderId="53" xfId="0" applyFont="1" applyBorder="1" applyAlignment="1">
      <alignment horizontal="distributed" vertical="center" indent="1"/>
    </xf>
    <xf numFmtId="0" fontId="83" fillId="0" borderId="54" xfId="0" applyFont="1" applyBorder="1" applyAlignment="1">
      <alignment horizontal="distributed" vertical="center" indent="1"/>
    </xf>
    <xf numFmtId="0" fontId="83" fillId="0" borderId="65" xfId="0" applyFont="1" applyBorder="1" applyAlignment="1">
      <alignment horizontal="distributed" vertical="center" indent="1"/>
    </xf>
    <xf numFmtId="0" fontId="18" fillId="2" borderId="66" xfId="62" applyFont="1" applyFill="1" applyBorder="1" applyAlignment="1">
      <alignment horizontal="left" vertical="top" wrapText="1"/>
      <protection/>
    </xf>
    <xf numFmtId="0" fontId="18" fillId="2" borderId="67" xfId="62" applyFont="1" applyFill="1" applyBorder="1" applyAlignment="1">
      <alignment horizontal="left" vertical="top" wrapText="1"/>
      <protection/>
    </xf>
    <xf numFmtId="0" fontId="18" fillId="2" borderId="12" xfId="62" applyFont="1" applyFill="1" applyBorder="1" applyAlignment="1">
      <alignment horizontal="left" vertical="top" wrapText="1"/>
      <protection/>
    </xf>
    <xf numFmtId="0" fontId="18" fillId="2" borderId="35" xfId="62" applyFont="1" applyFill="1" applyBorder="1" applyAlignment="1">
      <alignment horizontal="left" vertical="top" wrapText="1"/>
      <protection/>
    </xf>
    <xf numFmtId="0" fontId="18" fillId="2" borderId="0" xfId="62" applyFont="1" applyFill="1" applyBorder="1" applyAlignment="1">
      <alignment horizontal="left" vertical="top" wrapText="1"/>
      <protection/>
    </xf>
    <xf numFmtId="0" fontId="18" fillId="2" borderId="11" xfId="62" applyFont="1" applyFill="1" applyBorder="1" applyAlignment="1">
      <alignment horizontal="left" vertical="top" wrapText="1"/>
      <protection/>
    </xf>
    <xf numFmtId="0" fontId="18" fillId="2" borderId="27" xfId="62" applyFont="1" applyFill="1" applyBorder="1" applyAlignment="1">
      <alignment horizontal="left" vertical="top" wrapText="1"/>
      <protection/>
    </xf>
    <xf numFmtId="0" fontId="18" fillId="2" borderId="32" xfId="62" applyFont="1" applyFill="1" applyBorder="1" applyAlignment="1">
      <alignment horizontal="left" vertical="top" wrapText="1"/>
      <protection/>
    </xf>
    <xf numFmtId="0" fontId="18" fillId="2" borderId="58" xfId="62" applyFont="1" applyFill="1" applyBorder="1" applyAlignment="1">
      <alignment horizontal="left" vertical="top" wrapText="1"/>
      <protection/>
    </xf>
    <xf numFmtId="176" fontId="5" fillId="34" borderId="106" xfId="51" applyNumberFormat="1" applyFont="1" applyFill="1" applyBorder="1" applyAlignment="1">
      <alignment horizontal="right"/>
    </xf>
    <xf numFmtId="176" fontId="5" fillId="34" borderId="107" xfId="51" applyNumberFormat="1" applyFont="1" applyFill="1" applyBorder="1" applyAlignment="1">
      <alignment horizontal="right"/>
    </xf>
    <xf numFmtId="176" fontId="5" fillId="34" borderId="108" xfId="51" applyNumberFormat="1" applyFont="1" applyFill="1" applyBorder="1" applyAlignment="1">
      <alignment horizontal="right"/>
    </xf>
    <xf numFmtId="176" fontId="5" fillId="34" borderId="109" xfId="51" applyNumberFormat="1" applyFont="1" applyFill="1" applyBorder="1" applyAlignment="1">
      <alignment horizontal="right"/>
    </xf>
    <xf numFmtId="176" fontId="5" fillId="34" borderId="110" xfId="51" applyNumberFormat="1" applyFont="1" applyFill="1" applyBorder="1" applyAlignment="1">
      <alignment horizontal="right"/>
    </xf>
    <xf numFmtId="176" fontId="5" fillId="34" borderId="111" xfId="51" applyNumberFormat="1" applyFont="1" applyFill="1" applyBorder="1" applyAlignment="1">
      <alignment horizontal="right"/>
    </xf>
    <xf numFmtId="38" fontId="100" fillId="0" borderId="0" xfId="49" applyFont="1" applyFill="1" applyBorder="1" applyAlignment="1">
      <alignment horizontal="center" vertical="center"/>
    </xf>
    <xf numFmtId="0" fontId="106" fillId="0" borderId="0" xfId="0" applyFont="1" applyFill="1" applyBorder="1" applyAlignment="1">
      <alignment vertical="center"/>
    </xf>
    <xf numFmtId="0" fontId="100" fillId="0" borderId="0" xfId="0" applyFont="1" applyAlignment="1">
      <alignment vertical="center"/>
    </xf>
    <xf numFmtId="0" fontId="100" fillId="0" borderId="0" xfId="0" applyFont="1" applyFill="1" applyBorder="1" applyAlignment="1">
      <alignment horizontal="distributed" vertical="center" indent="1"/>
    </xf>
    <xf numFmtId="0" fontId="106" fillId="0" borderId="0" xfId="0" applyFont="1" applyAlignment="1">
      <alignment vertical="center"/>
    </xf>
    <xf numFmtId="0" fontId="85" fillId="0" borderId="55" xfId="0" applyFont="1" applyBorder="1" applyAlignment="1">
      <alignment horizontal="distributed" vertical="center"/>
    </xf>
    <xf numFmtId="0" fontId="85" fillId="0" borderId="56" xfId="0" applyFont="1" applyBorder="1" applyAlignment="1">
      <alignment horizontal="distributed" vertical="center"/>
    </xf>
    <xf numFmtId="0" fontId="85" fillId="0" borderId="10" xfId="0" applyFont="1" applyBorder="1" applyAlignment="1">
      <alignment horizontal="distributed" vertical="center"/>
    </xf>
    <xf numFmtId="0" fontId="107" fillId="0" borderId="35" xfId="0" applyFont="1" applyBorder="1" applyAlignment="1">
      <alignment horizontal="left" vertical="center"/>
    </xf>
    <xf numFmtId="0" fontId="107" fillId="0" borderId="0" xfId="0" applyFont="1" applyAlignment="1">
      <alignment horizontal="lef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923925</xdr:rowOff>
    </xdr:from>
    <xdr:to>
      <xdr:col>1</xdr:col>
      <xdr:colOff>819150</xdr:colOff>
      <xdr:row>7</xdr:row>
      <xdr:rowOff>1219200</xdr:rowOff>
    </xdr:to>
    <xdr:sp>
      <xdr:nvSpPr>
        <xdr:cNvPr id="1" name="正方形/長方形 3"/>
        <xdr:cNvSpPr>
          <a:spLocks/>
        </xdr:cNvSpPr>
      </xdr:nvSpPr>
      <xdr:spPr>
        <a:xfrm>
          <a:off x="352425" y="4029075"/>
          <a:ext cx="819150" cy="295275"/>
        </a:xfrm>
        <a:prstGeom prst="rect">
          <a:avLst/>
        </a:prstGeom>
        <a:noFill/>
        <a:ln w="25400" cmpd="sng">
          <a:noFill/>
        </a:ln>
      </xdr:spPr>
      <xdr:txBody>
        <a:bodyPr vertOverflow="clip" wrap="square"/>
        <a:p>
          <a:pPr algn="l">
            <a:defRPr/>
          </a:pPr>
          <a:r>
            <a:rPr lang="en-US" cap="none" sz="1600" b="0" i="0" u="none" baseline="0">
              <a:solidFill>
                <a:srgbClr val="000000"/>
              </a:solidFill>
            </a:rPr>
            <a:t> </a:t>
          </a:r>
          <a:r>
            <a:rPr lang="en-US" cap="none" sz="1600" b="0" i="0" u="none" baseline="0">
              <a:solidFill>
                <a:srgbClr val="000000"/>
              </a:solidFill>
            </a:rPr>
            <a:t>項　目</a:t>
          </a:r>
        </a:p>
      </xdr:txBody>
    </xdr:sp>
    <xdr:clientData/>
  </xdr:twoCellAnchor>
  <xdr:twoCellAnchor>
    <xdr:from>
      <xdr:col>1</xdr:col>
      <xdr:colOff>1000125</xdr:colOff>
      <xdr:row>7</xdr:row>
      <xdr:rowOff>57150</xdr:rowOff>
    </xdr:from>
    <xdr:to>
      <xdr:col>2</xdr:col>
      <xdr:colOff>876300</xdr:colOff>
      <xdr:row>7</xdr:row>
      <xdr:rowOff>657225</xdr:rowOff>
    </xdr:to>
    <xdr:sp>
      <xdr:nvSpPr>
        <xdr:cNvPr id="2" name="正方形/長方形 4"/>
        <xdr:cNvSpPr>
          <a:spLocks/>
        </xdr:cNvSpPr>
      </xdr:nvSpPr>
      <xdr:spPr>
        <a:xfrm>
          <a:off x="1352550" y="3162300"/>
          <a:ext cx="2314575" cy="600075"/>
        </a:xfrm>
        <a:prstGeom prst="rect">
          <a:avLst/>
        </a:prstGeom>
        <a:noFill/>
        <a:ln w="25400" cmpd="sng">
          <a:noFill/>
        </a:ln>
      </xdr:spPr>
      <xdr:txBody>
        <a:bodyPr vertOverflow="clip" wrap="square"/>
        <a:p>
          <a:pPr algn="l">
            <a:defRPr/>
          </a:pPr>
          <a:r>
            <a:rPr lang="en-US" cap="none" sz="1400" b="0" i="0" u="none" baseline="0">
              <a:solidFill>
                <a:srgbClr val="000000"/>
              </a:solidFill>
            </a:rPr>
            <a:t> </a:t>
          </a:r>
          <a:r>
            <a:rPr lang="en-US" cap="none" sz="1400" b="0" i="0" u="none" baseline="0">
              <a:solidFill>
                <a:srgbClr val="000000"/>
              </a:solidFill>
            </a:rPr>
            <a:t>供給地点の属す</a:t>
          </a:r>
          <a:r>
            <a:rPr lang="en-US" cap="none" sz="1400" b="0" i="0" u="none" baseline="0">
              <a:solidFill>
                <a:srgbClr val="000000"/>
              </a:solidFill>
            </a:rPr>
            <a:t>
</a:t>
          </a:r>
          <a:r>
            <a:rPr lang="en-US" cap="none" sz="1400" b="0" i="0" u="none" baseline="0">
              <a:solidFill>
                <a:srgbClr val="000000"/>
              </a:solidFill>
            </a:rPr>
            <a:t>　　る供給地点群</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の名称</a:t>
          </a:r>
        </a:p>
      </xdr:txBody>
    </xdr:sp>
    <xdr:clientData/>
  </xdr:twoCellAnchor>
  <xdr:twoCellAnchor>
    <xdr:from>
      <xdr:col>1</xdr:col>
      <xdr:colOff>9525</xdr:colOff>
      <xdr:row>6</xdr:row>
      <xdr:rowOff>295275</xdr:rowOff>
    </xdr:from>
    <xdr:to>
      <xdr:col>1</xdr:col>
      <xdr:colOff>1924050</xdr:colOff>
      <xdr:row>8</xdr:row>
      <xdr:rowOff>0</xdr:rowOff>
    </xdr:to>
    <xdr:sp>
      <xdr:nvSpPr>
        <xdr:cNvPr id="3" name="直線コネクタ 6"/>
        <xdr:cNvSpPr>
          <a:spLocks/>
        </xdr:cNvSpPr>
      </xdr:nvSpPr>
      <xdr:spPr>
        <a:xfrm>
          <a:off x="361950" y="3095625"/>
          <a:ext cx="1914525" cy="1276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メイリオ"/>
              <a:ea typeface="メイリオ"/>
              <a:cs typeface="メイリオ"/>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8</xdr:row>
      <xdr:rowOff>95250</xdr:rowOff>
    </xdr:from>
    <xdr:to>
      <xdr:col>12</xdr:col>
      <xdr:colOff>133350</xdr:colOff>
      <xdr:row>11</xdr:row>
      <xdr:rowOff>95250</xdr:rowOff>
    </xdr:to>
    <xdr:sp>
      <xdr:nvSpPr>
        <xdr:cNvPr id="1" name="正方形/長方形 1"/>
        <xdr:cNvSpPr>
          <a:spLocks/>
        </xdr:cNvSpPr>
      </xdr:nvSpPr>
      <xdr:spPr>
        <a:xfrm>
          <a:off x="1152525" y="3752850"/>
          <a:ext cx="2295525" cy="1200150"/>
        </a:xfrm>
        <a:prstGeom prst="rect">
          <a:avLst/>
        </a:prstGeom>
        <a:noFill/>
        <a:ln w="25400" cmpd="sng">
          <a:noFill/>
        </a:ln>
      </xdr:spPr>
      <xdr:txBody>
        <a:bodyPr vertOverflow="clip" wrap="square"/>
        <a:p>
          <a:pPr algn="l">
            <a:defRPr/>
          </a:pPr>
          <a:r>
            <a:rPr lang="en-US" cap="none" sz="1200" b="0" i="0" u="none" baseline="0">
              <a:solidFill>
                <a:srgbClr val="000000"/>
              </a:solidFill>
            </a:rPr>
            <a:t> </a:t>
          </a:r>
          <a:r>
            <a:rPr lang="en-US" cap="none" sz="1200" b="0" i="0" u="none" baseline="0">
              <a:solidFill>
                <a:srgbClr val="000000"/>
              </a:solidFill>
            </a:rPr>
            <a:t>供給地点の属す</a:t>
          </a:r>
          <a:r>
            <a:rPr lang="en-US" cap="none" sz="1200" b="0" i="0" u="none" baseline="0">
              <a:solidFill>
                <a:srgbClr val="000000"/>
              </a:solidFill>
            </a:rPr>
            <a:t>
</a:t>
          </a:r>
          <a:r>
            <a:rPr lang="en-US" cap="none" sz="1200" b="0" i="0" u="none" baseline="0">
              <a:solidFill>
                <a:srgbClr val="000000"/>
              </a:solidFill>
            </a:rPr>
            <a:t>　　る供給地点群</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の名称</a:t>
          </a:r>
        </a:p>
      </xdr:txBody>
    </xdr:sp>
    <xdr:clientData/>
  </xdr:twoCellAnchor>
  <xdr:twoCellAnchor>
    <xdr:from>
      <xdr:col>0</xdr:col>
      <xdr:colOff>38100</xdr:colOff>
      <xdr:row>10</xdr:row>
      <xdr:rowOff>66675</xdr:rowOff>
    </xdr:from>
    <xdr:to>
      <xdr:col>3</xdr:col>
      <xdr:colOff>47625</xdr:colOff>
      <xdr:row>11</xdr:row>
      <xdr:rowOff>161925</xdr:rowOff>
    </xdr:to>
    <xdr:sp>
      <xdr:nvSpPr>
        <xdr:cNvPr id="2" name="正方形/長方形 2"/>
        <xdr:cNvSpPr>
          <a:spLocks/>
        </xdr:cNvSpPr>
      </xdr:nvSpPr>
      <xdr:spPr>
        <a:xfrm>
          <a:off x="38100" y="4524375"/>
          <a:ext cx="838200" cy="495300"/>
        </a:xfrm>
        <a:prstGeom prst="rect">
          <a:avLst/>
        </a:prstGeom>
        <a:noFill/>
        <a:ln w="25400" cmpd="sng">
          <a:noFill/>
        </a:ln>
      </xdr:spPr>
      <xdr:txBody>
        <a:bodyPr vertOverflow="clip" wrap="square"/>
        <a:p>
          <a:pPr algn="l">
            <a:defRPr/>
          </a:pPr>
          <a:r>
            <a:rPr lang="en-US" cap="none" sz="1200" b="0" i="0" u="none" baseline="0">
              <a:solidFill>
                <a:srgbClr val="000000"/>
              </a:solidFill>
            </a:rPr>
            <a:t> </a:t>
          </a:r>
          <a:r>
            <a:rPr lang="en-US" cap="none" sz="1200" b="0" i="0" u="none" baseline="0">
              <a:solidFill>
                <a:srgbClr val="000000"/>
              </a:solidFill>
            </a:rPr>
            <a:t>項　目</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16</xdr:row>
      <xdr:rowOff>0</xdr:rowOff>
    </xdr:from>
    <xdr:to>
      <xdr:col>5</xdr:col>
      <xdr:colOff>200025</xdr:colOff>
      <xdr:row>19</xdr:row>
      <xdr:rowOff>0</xdr:rowOff>
    </xdr:to>
    <xdr:sp>
      <xdr:nvSpPr>
        <xdr:cNvPr id="1" name="正方形/長方形 1"/>
        <xdr:cNvSpPr>
          <a:spLocks/>
        </xdr:cNvSpPr>
      </xdr:nvSpPr>
      <xdr:spPr>
        <a:xfrm>
          <a:off x="238125" y="3514725"/>
          <a:ext cx="1181100" cy="600075"/>
        </a:xfrm>
        <a:prstGeom prst="rect">
          <a:avLst/>
        </a:prstGeom>
        <a:noFill/>
        <a:ln w="25400" cmpd="sng">
          <a:noFill/>
        </a:ln>
      </xdr:spPr>
      <xdr:txBody>
        <a:bodyPr vertOverflow="clip" wrap="square"/>
        <a:p>
          <a:pPr algn="l">
            <a:defRPr/>
          </a:pPr>
          <a:r>
            <a:rPr lang="en-US" cap="none" sz="1100" b="0" i="0" u="none" baseline="0">
              <a:solidFill>
                <a:srgbClr val="000000"/>
              </a:solidFill>
            </a:rPr>
            <a:t> </a:t>
          </a:r>
          <a:r>
            <a:rPr lang="en-US" cap="none" sz="900" b="0" i="0" u="none" baseline="0">
              <a:solidFill>
                <a:srgbClr val="000000"/>
              </a:solidFill>
            </a:rPr>
            <a:t>供給地点の属す</a:t>
          </a:r>
          <a:r>
            <a:rPr lang="en-US" cap="none" sz="900" b="0" i="0" u="none" baseline="0">
              <a:solidFill>
                <a:srgbClr val="000000"/>
              </a:solidFill>
            </a:rPr>
            <a:t>
</a:t>
          </a:r>
          <a:r>
            <a:rPr lang="en-US" cap="none" sz="900" b="0" i="0" u="none" baseline="0">
              <a:solidFill>
                <a:srgbClr val="000000"/>
              </a:solidFill>
            </a:rPr>
            <a:t>　　る供給地点群</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の名称</a:t>
          </a:r>
        </a:p>
      </xdr:txBody>
    </xdr:sp>
    <xdr:clientData/>
  </xdr:twoCellAnchor>
  <xdr:twoCellAnchor>
    <xdr:from>
      <xdr:col>0</xdr:col>
      <xdr:colOff>19050</xdr:colOff>
      <xdr:row>18</xdr:row>
      <xdr:rowOff>104775</xdr:rowOff>
    </xdr:from>
    <xdr:to>
      <xdr:col>3</xdr:col>
      <xdr:colOff>28575</xdr:colOff>
      <xdr:row>19</xdr:row>
      <xdr:rowOff>200025</xdr:rowOff>
    </xdr:to>
    <xdr:sp>
      <xdr:nvSpPr>
        <xdr:cNvPr id="2" name="正方形/長方形 2"/>
        <xdr:cNvSpPr>
          <a:spLocks/>
        </xdr:cNvSpPr>
      </xdr:nvSpPr>
      <xdr:spPr>
        <a:xfrm>
          <a:off x="19050" y="4019550"/>
          <a:ext cx="723900" cy="295275"/>
        </a:xfrm>
        <a:prstGeom prst="rect">
          <a:avLst/>
        </a:prstGeom>
        <a:noFill/>
        <a:ln w="25400" cmpd="sng">
          <a:noFill/>
        </a:ln>
      </xdr:spPr>
      <xdr:txBody>
        <a:bodyPr vertOverflow="clip" wrap="square"/>
        <a:p>
          <a:pPr algn="l">
            <a:defRPr/>
          </a:pPr>
          <a:r>
            <a:rPr lang="en-US" cap="none" sz="1100" b="0" i="0" u="none" baseline="0">
              <a:solidFill>
                <a:srgbClr val="000000"/>
              </a:solidFill>
            </a:rPr>
            <a:t> </a:t>
          </a:r>
          <a:r>
            <a:rPr lang="en-US" cap="none" sz="1100" b="0" i="0" u="none" baseline="0">
              <a:solidFill>
                <a:srgbClr val="000000"/>
              </a:solidFill>
            </a:rPr>
            <a:t>項　目</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15</xdr:row>
      <xdr:rowOff>0</xdr:rowOff>
    </xdr:from>
    <xdr:to>
      <xdr:col>5</xdr:col>
      <xdr:colOff>200025</xdr:colOff>
      <xdr:row>18</xdr:row>
      <xdr:rowOff>0</xdr:rowOff>
    </xdr:to>
    <xdr:sp>
      <xdr:nvSpPr>
        <xdr:cNvPr id="1" name="正方形/長方形 2"/>
        <xdr:cNvSpPr>
          <a:spLocks/>
        </xdr:cNvSpPr>
      </xdr:nvSpPr>
      <xdr:spPr>
        <a:xfrm>
          <a:off x="238125" y="3305175"/>
          <a:ext cx="1152525" cy="657225"/>
        </a:xfrm>
        <a:prstGeom prst="rect">
          <a:avLst/>
        </a:prstGeom>
        <a:noFill/>
        <a:ln w="25400" cmpd="sng">
          <a:noFill/>
        </a:ln>
      </xdr:spPr>
      <xdr:txBody>
        <a:bodyPr vertOverflow="clip" wrap="square"/>
        <a:p>
          <a:pPr algn="l">
            <a:defRPr/>
          </a:pPr>
          <a:r>
            <a:rPr lang="en-US" cap="none" sz="1100" b="0" i="0" u="none" baseline="0">
              <a:solidFill>
                <a:srgbClr val="000000"/>
              </a:solidFill>
            </a:rPr>
            <a:t> </a:t>
          </a:r>
          <a:r>
            <a:rPr lang="en-US" cap="none" sz="900" b="0" i="0" u="none" baseline="0">
              <a:solidFill>
                <a:srgbClr val="000000"/>
              </a:solidFill>
            </a:rPr>
            <a:t>供給地点の属す</a:t>
          </a:r>
          <a:r>
            <a:rPr lang="en-US" cap="none" sz="900" b="0" i="0" u="none" baseline="0">
              <a:solidFill>
                <a:srgbClr val="000000"/>
              </a:solidFill>
            </a:rPr>
            <a:t>
</a:t>
          </a:r>
          <a:r>
            <a:rPr lang="en-US" cap="none" sz="900" b="0" i="0" u="none" baseline="0">
              <a:solidFill>
                <a:srgbClr val="000000"/>
              </a:solidFill>
            </a:rPr>
            <a:t>　　る供給地点群</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の名称</a:t>
          </a:r>
        </a:p>
      </xdr:txBody>
    </xdr:sp>
    <xdr:clientData/>
  </xdr:twoCellAnchor>
  <xdr:twoCellAnchor>
    <xdr:from>
      <xdr:col>0</xdr:col>
      <xdr:colOff>19050</xdr:colOff>
      <xdr:row>17</xdr:row>
      <xdr:rowOff>104775</xdr:rowOff>
    </xdr:from>
    <xdr:to>
      <xdr:col>3</xdr:col>
      <xdr:colOff>28575</xdr:colOff>
      <xdr:row>18</xdr:row>
      <xdr:rowOff>200025</xdr:rowOff>
    </xdr:to>
    <xdr:sp>
      <xdr:nvSpPr>
        <xdr:cNvPr id="2" name="正方形/長方形 3"/>
        <xdr:cNvSpPr>
          <a:spLocks/>
        </xdr:cNvSpPr>
      </xdr:nvSpPr>
      <xdr:spPr>
        <a:xfrm>
          <a:off x="19050" y="3848100"/>
          <a:ext cx="723900" cy="314325"/>
        </a:xfrm>
        <a:prstGeom prst="rect">
          <a:avLst/>
        </a:prstGeom>
        <a:noFill/>
        <a:ln w="25400" cmpd="sng">
          <a:noFill/>
        </a:ln>
      </xdr:spPr>
      <xdr:txBody>
        <a:bodyPr vertOverflow="clip" wrap="square"/>
        <a:p>
          <a:pPr algn="l">
            <a:defRPr/>
          </a:pPr>
          <a:r>
            <a:rPr lang="en-US" cap="none" sz="1100" b="0" i="0" u="none" baseline="0">
              <a:solidFill>
                <a:srgbClr val="000000"/>
              </a:solidFill>
            </a:rPr>
            <a:t> </a:t>
          </a:r>
          <a:r>
            <a:rPr lang="en-US" cap="none" sz="1100" b="0" i="0" u="none" baseline="0">
              <a:solidFill>
                <a:srgbClr val="000000"/>
              </a:solidFill>
            </a:rPr>
            <a:t>項　目</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N38"/>
  <sheetViews>
    <sheetView showGridLines="0" tabSelected="1" zoomScalePageLayoutView="0" workbookViewId="0" topLeftCell="A1">
      <selection activeCell="U38" sqref="U38"/>
    </sheetView>
  </sheetViews>
  <sheetFormatPr defaultColWidth="9.00390625" defaultRowHeight="16.5"/>
  <cols>
    <col min="1" max="67" width="2.625" style="122" customWidth="1"/>
    <col min="68" max="16384" width="9.00390625" style="122" customWidth="1"/>
  </cols>
  <sheetData>
    <row r="1" spans="1:66" ht="30.75">
      <c r="A1" s="189" t="s">
        <v>213</v>
      </c>
      <c r="S1" s="185"/>
      <c r="T1" s="185"/>
      <c r="U1" s="185"/>
      <c r="V1" s="185"/>
      <c r="W1" s="185"/>
      <c r="X1" s="185"/>
      <c r="Y1" s="185"/>
      <c r="Z1" s="185"/>
      <c r="AA1" s="185"/>
      <c r="AB1" s="185"/>
      <c r="AC1" s="185"/>
      <c r="AD1" s="185"/>
      <c r="AE1" s="124" t="s">
        <v>216</v>
      </c>
      <c r="AF1" s="124"/>
      <c r="AG1" s="124"/>
      <c r="AH1" s="124"/>
      <c r="AI1" s="124"/>
      <c r="AJ1" s="124"/>
      <c r="AK1" s="124"/>
      <c r="AL1" s="124"/>
      <c r="AM1" s="124"/>
      <c r="AN1" s="124"/>
      <c r="AO1" s="124"/>
      <c r="AP1" s="124"/>
      <c r="AQ1" s="124"/>
      <c r="AR1" s="124"/>
      <c r="AS1" s="124"/>
      <c r="AZ1" s="212" t="s">
        <v>230</v>
      </c>
      <c r="BA1" s="212"/>
      <c r="BB1" s="212"/>
      <c r="BC1" s="212"/>
      <c r="BD1" s="212"/>
      <c r="BE1" s="212"/>
      <c r="BF1" s="212"/>
      <c r="BG1" s="212"/>
      <c r="BH1" s="212"/>
      <c r="BI1" s="212"/>
      <c r="BJ1" s="212"/>
      <c r="BK1" s="212"/>
      <c r="BL1" s="212"/>
      <c r="BM1" s="212"/>
      <c r="BN1" s="212"/>
    </row>
    <row r="2" spans="19:66" ht="18.75">
      <c r="S2" s="211"/>
      <c r="T2" s="211"/>
      <c r="U2" s="211"/>
      <c r="V2" s="211"/>
      <c r="W2" s="211"/>
      <c r="X2" s="211"/>
      <c r="Y2" s="211"/>
      <c r="Z2" s="211"/>
      <c r="AA2" s="211"/>
      <c r="AB2" s="211"/>
      <c r="AC2" s="211"/>
      <c r="AD2" s="211"/>
      <c r="AE2" s="124"/>
      <c r="AF2" s="124"/>
      <c r="AG2" s="124"/>
      <c r="AH2" s="124"/>
      <c r="AI2" s="124"/>
      <c r="AJ2" s="124"/>
      <c r="AK2" s="124"/>
      <c r="AL2" s="124"/>
      <c r="AM2" s="124"/>
      <c r="AN2" s="124"/>
      <c r="AO2" s="124"/>
      <c r="AP2" s="124"/>
      <c r="AQ2" s="124"/>
      <c r="AR2" s="124"/>
      <c r="AS2" s="124"/>
      <c r="AZ2" s="212" t="s">
        <v>214</v>
      </c>
      <c r="BA2" s="212"/>
      <c r="BB2" s="212"/>
      <c r="BC2" s="212"/>
      <c r="BD2" s="212"/>
      <c r="BE2" s="212"/>
      <c r="BF2" s="212"/>
      <c r="BG2" s="212"/>
      <c r="BH2" s="212"/>
      <c r="BI2" s="212"/>
      <c r="BJ2" s="212"/>
      <c r="BK2" s="212"/>
      <c r="BL2" s="212"/>
      <c r="BM2" s="212"/>
      <c r="BN2" s="212"/>
    </row>
    <row r="3" spans="19:45" ht="18.75">
      <c r="S3" s="124"/>
      <c r="T3" s="124"/>
      <c r="U3" s="124"/>
      <c r="V3" s="124"/>
      <c r="W3" s="124"/>
      <c r="X3" s="124"/>
      <c r="Y3" s="124"/>
      <c r="Z3" s="124"/>
      <c r="AA3" s="124"/>
      <c r="AB3" s="124"/>
      <c r="AC3" s="124"/>
      <c r="AD3" s="124"/>
      <c r="AE3" s="124"/>
      <c r="AF3" s="124"/>
      <c r="AG3" s="124"/>
      <c r="AH3" s="124"/>
      <c r="AI3" s="124"/>
      <c r="AJ3" s="124"/>
      <c r="AK3" s="124"/>
      <c r="AL3" s="124"/>
      <c r="AM3" s="124"/>
      <c r="AN3" s="124"/>
      <c r="AO3" s="124"/>
      <c r="AP3" s="124"/>
      <c r="AQ3" s="124"/>
      <c r="AR3" s="124"/>
      <c r="AS3" s="124"/>
    </row>
    <row r="4" spans="19:45" ht="18.75">
      <c r="S4" s="124"/>
      <c r="T4" s="124"/>
      <c r="U4" s="124"/>
      <c r="V4" s="124"/>
      <c r="W4" s="124"/>
      <c r="X4" s="124"/>
      <c r="Y4" s="124"/>
      <c r="Z4" s="124"/>
      <c r="AA4" s="124"/>
      <c r="AB4" s="124"/>
      <c r="AC4" s="124"/>
      <c r="AD4" s="124"/>
      <c r="AE4" s="124"/>
      <c r="AF4" s="124"/>
      <c r="AG4" s="124"/>
      <c r="AH4" s="124"/>
      <c r="AI4" s="124"/>
      <c r="AJ4" s="124"/>
      <c r="AK4" s="124"/>
      <c r="AL4" s="124"/>
      <c r="AM4" s="124"/>
      <c r="AN4" s="124"/>
      <c r="AO4" s="124"/>
      <c r="AP4" s="124"/>
      <c r="AQ4" s="124"/>
      <c r="AR4" s="124"/>
      <c r="AS4" s="124"/>
    </row>
    <row r="5" s="126" customFormat="1" ht="24">
      <c r="A5" s="194" t="s">
        <v>205</v>
      </c>
    </row>
    <row r="6" s="126" customFormat="1" ht="14.25">
      <c r="A6" s="125"/>
    </row>
    <row r="7" s="126" customFormat="1" ht="14.25"/>
    <row r="8" s="126" customFormat="1" ht="14.25"/>
    <row r="9" spans="2:23" s="126" customFormat="1" ht="18.75">
      <c r="B9" s="122" t="s">
        <v>204</v>
      </c>
      <c r="C9" s="122"/>
      <c r="D9" s="122"/>
      <c r="E9" s="122"/>
      <c r="F9" s="122"/>
      <c r="G9" s="122"/>
      <c r="H9" s="122"/>
      <c r="I9" s="122"/>
      <c r="J9" s="122"/>
      <c r="K9" s="122"/>
      <c r="L9" s="122"/>
      <c r="M9" s="122"/>
      <c r="N9" s="122"/>
      <c r="O9" s="122"/>
      <c r="P9" s="122"/>
      <c r="Q9" s="122"/>
      <c r="R9" s="122"/>
      <c r="S9" s="122"/>
      <c r="T9" s="122"/>
      <c r="U9" s="122"/>
      <c r="V9" s="122"/>
      <c r="W9" s="122"/>
    </row>
    <row r="10" spans="2:23" s="126" customFormat="1" ht="18.75">
      <c r="B10" s="122"/>
      <c r="C10" s="122"/>
      <c r="D10" s="122"/>
      <c r="E10" s="122"/>
      <c r="F10" s="122"/>
      <c r="G10" s="122"/>
      <c r="H10" s="122"/>
      <c r="I10" s="122"/>
      <c r="J10" s="122"/>
      <c r="K10" s="122"/>
      <c r="L10" s="122"/>
      <c r="M10" s="122"/>
      <c r="N10" s="122"/>
      <c r="O10" s="122"/>
      <c r="P10" s="122"/>
      <c r="Q10" s="122"/>
      <c r="R10" s="122"/>
      <c r="S10" s="122"/>
      <c r="T10" s="122"/>
      <c r="U10" s="122"/>
      <c r="V10" s="122"/>
      <c r="W10" s="122"/>
    </row>
    <row r="11" spans="2:23" s="126" customFormat="1" ht="18.75">
      <c r="B11" s="122"/>
      <c r="C11" s="122"/>
      <c r="D11" s="122" t="s">
        <v>193</v>
      </c>
      <c r="E11" s="122"/>
      <c r="F11" s="122"/>
      <c r="G11" s="122"/>
      <c r="H11" s="122"/>
      <c r="I11" s="122"/>
      <c r="J11" s="122"/>
      <c r="K11" s="122"/>
      <c r="L11" s="122"/>
      <c r="M11" s="122"/>
      <c r="N11" s="122"/>
      <c r="O11" s="122"/>
      <c r="P11" s="122"/>
      <c r="Q11" s="122"/>
      <c r="R11" s="122"/>
      <c r="S11" s="122"/>
      <c r="T11" s="122"/>
      <c r="U11" s="122"/>
      <c r="V11" s="122"/>
      <c r="W11" s="122"/>
    </row>
    <row r="12" spans="2:23" s="126" customFormat="1" ht="18.75">
      <c r="B12" s="122"/>
      <c r="C12" s="122"/>
      <c r="D12" s="122" t="s">
        <v>194</v>
      </c>
      <c r="E12" s="122"/>
      <c r="F12" s="122"/>
      <c r="G12" s="122"/>
      <c r="H12" s="122"/>
      <c r="I12" s="122"/>
      <c r="J12" s="122"/>
      <c r="K12" s="122"/>
      <c r="L12" s="122"/>
      <c r="M12" s="122"/>
      <c r="N12" s="122"/>
      <c r="O12" s="122"/>
      <c r="P12" s="122"/>
      <c r="Q12" s="122"/>
      <c r="R12" s="122"/>
      <c r="S12" s="122"/>
      <c r="T12" s="122"/>
      <c r="U12" s="122"/>
      <c r="V12" s="122"/>
      <c r="W12" s="122"/>
    </row>
    <row r="13" spans="2:23" s="126" customFormat="1" ht="18.75">
      <c r="B13" s="122"/>
      <c r="C13" s="122"/>
      <c r="D13" s="122"/>
      <c r="E13" s="122"/>
      <c r="F13" s="122"/>
      <c r="G13" s="122"/>
      <c r="H13" s="122"/>
      <c r="I13" s="122"/>
      <c r="J13" s="122"/>
      <c r="K13" s="122"/>
      <c r="L13" s="122"/>
      <c r="M13" s="122"/>
      <c r="N13" s="122"/>
      <c r="O13" s="122"/>
      <c r="P13" s="122"/>
      <c r="Q13" s="122"/>
      <c r="R13" s="122"/>
      <c r="S13" s="122"/>
      <c r="T13" s="122"/>
      <c r="U13" s="122"/>
      <c r="V13" s="122"/>
      <c r="W13" s="122"/>
    </row>
    <row r="14" spans="2:23" s="126" customFormat="1" ht="18.75">
      <c r="B14" s="122"/>
      <c r="C14" s="122"/>
      <c r="D14" s="122"/>
      <c r="E14" s="122"/>
      <c r="F14" s="122"/>
      <c r="G14" s="122"/>
      <c r="H14" s="122"/>
      <c r="I14" s="122"/>
      <c r="J14" s="122"/>
      <c r="K14" s="122"/>
      <c r="L14" s="122"/>
      <c r="M14" s="122"/>
      <c r="N14" s="122"/>
      <c r="O14" s="122"/>
      <c r="P14" s="122"/>
      <c r="Q14" s="122"/>
      <c r="R14" s="122"/>
      <c r="S14" s="122"/>
      <c r="T14" s="122"/>
      <c r="U14" s="122"/>
      <c r="V14" s="122"/>
      <c r="W14" s="122"/>
    </row>
    <row r="15" spans="2:23" s="126" customFormat="1" ht="18.75">
      <c r="B15" s="122" t="s">
        <v>203</v>
      </c>
      <c r="C15" s="122"/>
      <c r="D15" s="122"/>
      <c r="E15" s="122"/>
      <c r="F15" s="122"/>
      <c r="G15" s="122"/>
      <c r="H15" s="122"/>
      <c r="I15" s="122"/>
      <c r="J15" s="122"/>
      <c r="K15" s="122"/>
      <c r="L15" s="122"/>
      <c r="M15" s="122"/>
      <c r="N15" s="122"/>
      <c r="O15" s="122"/>
      <c r="P15" s="122"/>
      <c r="Q15" s="122"/>
      <c r="R15" s="122"/>
      <c r="S15" s="122"/>
      <c r="T15" s="122"/>
      <c r="U15" s="122"/>
      <c r="V15" s="122"/>
      <c r="W15" s="122"/>
    </row>
    <row r="16" spans="2:23" s="126" customFormat="1" ht="18.75">
      <c r="B16" s="122"/>
      <c r="C16" s="122"/>
      <c r="D16" s="122"/>
      <c r="E16" s="122"/>
      <c r="F16" s="122"/>
      <c r="G16" s="122"/>
      <c r="H16" s="122"/>
      <c r="I16" s="122"/>
      <c r="J16" s="122"/>
      <c r="K16" s="122"/>
      <c r="L16" s="122"/>
      <c r="M16" s="122"/>
      <c r="N16" s="122"/>
      <c r="O16" s="122"/>
      <c r="P16" s="122"/>
      <c r="Q16" s="122"/>
      <c r="R16" s="122"/>
      <c r="S16" s="122"/>
      <c r="T16" s="122"/>
      <c r="U16" s="122"/>
      <c r="V16" s="122"/>
      <c r="W16" s="122"/>
    </row>
    <row r="17" spans="2:23" s="126" customFormat="1" ht="18.75">
      <c r="B17" s="122"/>
      <c r="C17" s="122"/>
      <c r="D17" s="122" t="s">
        <v>195</v>
      </c>
      <c r="E17" s="122"/>
      <c r="F17" s="122"/>
      <c r="G17" s="122"/>
      <c r="H17" s="122"/>
      <c r="I17" s="122"/>
      <c r="J17" s="122"/>
      <c r="K17" s="122"/>
      <c r="L17" s="122"/>
      <c r="M17" s="122"/>
      <c r="N17" s="122"/>
      <c r="O17" s="122"/>
      <c r="P17" s="122"/>
      <c r="Q17" s="122"/>
      <c r="R17" s="122"/>
      <c r="S17" s="122"/>
      <c r="T17" s="122"/>
      <c r="U17" s="122"/>
      <c r="V17" s="122"/>
      <c r="W17" s="122"/>
    </row>
    <row r="18" spans="2:23" s="126" customFormat="1" ht="18.75">
      <c r="B18" s="122"/>
      <c r="C18" s="122"/>
      <c r="D18" s="122"/>
      <c r="E18" s="122"/>
      <c r="F18" s="122"/>
      <c r="G18" s="122"/>
      <c r="H18" s="122"/>
      <c r="I18" s="122"/>
      <c r="J18" s="122"/>
      <c r="K18" s="122"/>
      <c r="L18" s="122"/>
      <c r="M18" s="122"/>
      <c r="N18" s="122"/>
      <c r="O18" s="122"/>
      <c r="P18" s="122"/>
      <c r="Q18" s="122"/>
      <c r="R18" s="122"/>
      <c r="S18" s="122"/>
      <c r="T18" s="122"/>
      <c r="U18" s="122"/>
      <c r="V18" s="122"/>
      <c r="W18" s="122"/>
    </row>
    <row r="19" spans="2:23" s="126" customFormat="1" ht="18.75">
      <c r="B19" s="122"/>
      <c r="C19" s="122"/>
      <c r="D19" s="122"/>
      <c r="E19" s="122"/>
      <c r="F19" s="122"/>
      <c r="G19" s="122"/>
      <c r="H19" s="122"/>
      <c r="I19" s="122"/>
      <c r="J19" s="122"/>
      <c r="K19" s="122"/>
      <c r="L19" s="122"/>
      <c r="M19" s="122"/>
      <c r="N19" s="122"/>
      <c r="O19" s="122"/>
      <c r="P19" s="122"/>
      <c r="Q19" s="122"/>
      <c r="R19" s="122"/>
      <c r="S19" s="122"/>
      <c r="T19" s="122"/>
      <c r="U19" s="122"/>
      <c r="V19" s="122"/>
      <c r="W19" s="122"/>
    </row>
    <row r="20" spans="2:23" s="126" customFormat="1" ht="18.75">
      <c r="B20" s="122" t="s">
        <v>198</v>
      </c>
      <c r="C20" s="122"/>
      <c r="D20" s="122"/>
      <c r="E20" s="122"/>
      <c r="F20" s="122"/>
      <c r="G20" s="122"/>
      <c r="H20" s="122"/>
      <c r="I20" s="122"/>
      <c r="J20" s="122"/>
      <c r="K20" s="122"/>
      <c r="L20" s="122"/>
      <c r="M20" s="122"/>
      <c r="N20" s="122"/>
      <c r="O20" s="122"/>
      <c r="P20" s="122"/>
      <c r="Q20" s="122"/>
      <c r="R20" s="122"/>
      <c r="S20" s="122"/>
      <c r="T20" s="122"/>
      <c r="U20" s="122"/>
      <c r="V20" s="122"/>
      <c r="W20" s="122"/>
    </row>
    <row r="21" spans="2:23" s="126" customFormat="1" ht="18.75">
      <c r="B21" s="122"/>
      <c r="C21" s="122"/>
      <c r="D21" s="122"/>
      <c r="E21" s="122"/>
      <c r="F21" s="122"/>
      <c r="G21" s="122"/>
      <c r="H21" s="122"/>
      <c r="I21" s="122"/>
      <c r="J21" s="122"/>
      <c r="K21" s="122"/>
      <c r="L21" s="122"/>
      <c r="M21" s="122"/>
      <c r="N21" s="122"/>
      <c r="O21" s="122"/>
      <c r="P21" s="122"/>
      <c r="Q21" s="122"/>
      <c r="R21" s="122"/>
      <c r="S21" s="122"/>
      <c r="T21" s="122"/>
      <c r="U21" s="122"/>
      <c r="V21" s="122"/>
      <c r="W21" s="122"/>
    </row>
    <row r="22" spans="2:23" s="126" customFormat="1" ht="18.75">
      <c r="B22" s="122"/>
      <c r="C22" s="122"/>
      <c r="D22" s="122" t="s">
        <v>197</v>
      </c>
      <c r="E22" s="122"/>
      <c r="F22" s="122"/>
      <c r="G22" s="122"/>
      <c r="H22" s="122"/>
      <c r="I22" s="122"/>
      <c r="J22" s="122"/>
      <c r="K22" s="122"/>
      <c r="L22" s="122"/>
      <c r="M22" s="122"/>
      <c r="N22" s="122"/>
      <c r="O22" s="122"/>
      <c r="P22" s="122"/>
      <c r="Q22" s="122"/>
      <c r="R22" s="122"/>
      <c r="S22" s="122"/>
      <c r="T22" s="122"/>
      <c r="U22" s="122"/>
      <c r="V22" s="122"/>
      <c r="W22" s="122"/>
    </row>
    <row r="23" spans="2:23" s="126" customFormat="1" ht="18.75">
      <c r="B23" s="122"/>
      <c r="C23" s="122"/>
      <c r="D23" s="122" t="s">
        <v>231</v>
      </c>
      <c r="E23" s="122"/>
      <c r="F23" s="122"/>
      <c r="G23" s="122"/>
      <c r="H23" s="122"/>
      <c r="I23" s="122"/>
      <c r="J23" s="122"/>
      <c r="K23" s="122"/>
      <c r="L23" s="122"/>
      <c r="M23" s="122"/>
      <c r="N23" s="122"/>
      <c r="O23" s="122"/>
      <c r="P23" s="122"/>
      <c r="Q23" s="122"/>
      <c r="R23" s="122"/>
      <c r="S23" s="122"/>
      <c r="T23" s="122"/>
      <c r="U23" s="122"/>
      <c r="V23" s="122"/>
      <c r="W23" s="122"/>
    </row>
    <row r="24" spans="2:23" s="126" customFormat="1" ht="18.75">
      <c r="B24" s="122"/>
      <c r="C24" s="122"/>
      <c r="D24" s="122"/>
      <c r="E24" s="122"/>
      <c r="F24" s="122"/>
      <c r="G24" s="122"/>
      <c r="H24" s="122"/>
      <c r="I24" s="122"/>
      <c r="J24" s="122"/>
      <c r="K24" s="122"/>
      <c r="L24" s="122"/>
      <c r="M24" s="122"/>
      <c r="N24" s="122"/>
      <c r="O24" s="122"/>
      <c r="P24" s="122"/>
      <c r="Q24" s="122"/>
      <c r="R24" s="122"/>
      <c r="S24" s="122"/>
      <c r="T24" s="122"/>
      <c r="U24" s="122"/>
      <c r="V24" s="122"/>
      <c r="W24" s="122"/>
    </row>
    <row r="25" spans="2:23" s="126" customFormat="1" ht="18.75">
      <c r="B25" s="122"/>
      <c r="C25" s="122"/>
      <c r="D25" s="122"/>
      <c r="E25" s="122"/>
      <c r="F25" s="122"/>
      <c r="G25" s="122"/>
      <c r="H25" s="122"/>
      <c r="I25" s="122"/>
      <c r="J25" s="122"/>
      <c r="K25" s="122"/>
      <c r="L25" s="122"/>
      <c r="M25" s="122"/>
      <c r="N25" s="122"/>
      <c r="O25" s="122"/>
      <c r="P25" s="122"/>
      <c r="Q25" s="122"/>
      <c r="R25" s="122"/>
      <c r="S25" s="122"/>
      <c r="T25" s="122"/>
      <c r="U25" s="122"/>
      <c r="V25" s="122"/>
      <c r="W25" s="122"/>
    </row>
    <row r="26" spans="2:23" s="126" customFormat="1" ht="18.75">
      <c r="B26" s="122" t="s">
        <v>199</v>
      </c>
      <c r="C26" s="122"/>
      <c r="D26" s="122"/>
      <c r="E26" s="122"/>
      <c r="F26" s="122"/>
      <c r="G26" s="122"/>
      <c r="H26" s="122"/>
      <c r="I26" s="122"/>
      <c r="J26" s="122"/>
      <c r="K26" s="122"/>
      <c r="L26" s="122"/>
      <c r="M26" s="122"/>
      <c r="N26" s="122"/>
      <c r="O26" s="122"/>
      <c r="P26" s="122"/>
      <c r="Q26" s="122"/>
      <c r="R26" s="122"/>
      <c r="S26" s="122"/>
      <c r="T26" s="122"/>
      <c r="U26" s="122"/>
      <c r="V26" s="122"/>
      <c r="W26" s="122"/>
    </row>
    <row r="27" spans="2:23" s="126" customFormat="1" ht="18.75">
      <c r="B27" s="122"/>
      <c r="C27" s="122"/>
      <c r="D27" s="122"/>
      <c r="E27" s="122"/>
      <c r="F27" s="122"/>
      <c r="G27" s="122"/>
      <c r="H27" s="122"/>
      <c r="I27" s="122"/>
      <c r="J27" s="122"/>
      <c r="K27" s="122"/>
      <c r="L27" s="122"/>
      <c r="M27" s="122"/>
      <c r="N27" s="122"/>
      <c r="O27" s="122"/>
      <c r="P27" s="122"/>
      <c r="Q27" s="122"/>
      <c r="R27" s="122"/>
      <c r="S27" s="122"/>
      <c r="T27" s="122"/>
      <c r="U27" s="122"/>
      <c r="V27" s="122"/>
      <c r="W27" s="122"/>
    </row>
    <row r="28" spans="2:23" s="126" customFormat="1" ht="18.75">
      <c r="B28" s="122"/>
      <c r="C28" s="122"/>
      <c r="D28" s="122" t="s">
        <v>200</v>
      </c>
      <c r="E28" s="122"/>
      <c r="F28" s="122"/>
      <c r="G28" s="122"/>
      <c r="H28" s="122"/>
      <c r="I28" s="122"/>
      <c r="J28" s="122"/>
      <c r="K28" s="122"/>
      <c r="L28" s="122"/>
      <c r="M28" s="122"/>
      <c r="N28" s="122"/>
      <c r="O28" s="122"/>
      <c r="P28" s="122"/>
      <c r="Q28" s="122"/>
      <c r="R28" s="122"/>
      <c r="S28" s="122"/>
      <c r="T28" s="122"/>
      <c r="U28" s="122"/>
      <c r="V28" s="122"/>
      <c r="W28" s="122"/>
    </row>
    <row r="29" spans="2:23" s="126" customFormat="1" ht="18.75">
      <c r="B29" s="122"/>
      <c r="C29" s="122"/>
      <c r="D29" s="122" t="s">
        <v>201</v>
      </c>
      <c r="E29" s="122"/>
      <c r="F29" s="122"/>
      <c r="G29" s="122"/>
      <c r="H29" s="122"/>
      <c r="I29" s="122"/>
      <c r="J29" s="122"/>
      <c r="K29" s="122"/>
      <c r="L29" s="122"/>
      <c r="M29" s="122"/>
      <c r="N29" s="122"/>
      <c r="O29" s="122"/>
      <c r="P29" s="122"/>
      <c r="Q29" s="122"/>
      <c r="R29" s="122"/>
      <c r="S29" s="122"/>
      <c r="T29" s="122"/>
      <c r="U29" s="122"/>
      <c r="V29" s="122"/>
      <c r="W29" s="122"/>
    </row>
    <row r="30" spans="2:23" s="126" customFormat="1" ht="18.75">
      <c r="B30" s="122"/>
      <c r="C30" s="122"/>
      <c r="D30" s="122"/>
      <c r="E30" s="122"/>
      <c r="F30" s="122"/>
      <c r="G30" s="122"/>
      <c r="H30" s="122"/>
      <c r="I30" s="122"/>
      <c r="J30" s="122"/>
      <c r="K30" s="122"/>
      <c r="L30" s="122"/>
      <c r="M30" s="122"/>
      <c r="N30" s="122"/>
      <c r="O30" s="122"/>
      <c r="P30" s="122"/>
      <c r="Q30" s="122"/>
      <c r="R30" s="122"/>
      <c r="S30" s="122"/>
      <c r="T30" s="122"/>
      <c r="U30" s="122"/>
      <c r="V30" s="122"/>
      <c r="W30" s="122"/>
    </row>
    <row r="31" spans="2:23" s="126" customFormat="1" ht="18.75">
      <c r="B31" s="122"/>
      <c r="C31" s="122"/>
      <c r="D31" s="122"/>
      <c r="E31" s="122"/>
      <c r="F31" s="122"/>
      <c r="G31" s="122"/>
      <c r="H31" s="122"/>
      <c r="I31" s="122"/>
      <c r="J31" s="122"/>
      <c r="K31" s="122"/>
      <c r="L31" s="122"/>
      <c r="M31" s="122"/>
      <c r="N31" s="122"/>
      <c r="O31" s="122"/>
      <c r="P31" s="122"/>
      <c r="Q31" s="122"/>
      <c r="R31" s="122"/>
      <c r="S31" s="122"/>
      <c r="T31" s="122"/>
      <c r="U31" s="122"/>
      <c r="V31" s="122"/>
      <c r="W31" s="122"/>
    </row>
    <row r="32" spans="2:23" s="126" customFormat="1" ht="18.75">
      <c r="B32" s="122" t="s">
        <v>202</v>
      </c>
      <c r="C32" s="122"/>
      <c r="D32" s="122"/>
      <c r="E32" s="122"/>
      <c r="F32" s="122"/>
      <c r="G32" s="122"/>
      <c r="H32" s="122"/>
      <c r="I32" s="122"/>
      <c r="J32" s="122"/>
      <c r="K32" s="122"/>
      <c r="L32" s="122"/>
      <c r="M32" s="122"/>
      <c r="N32" s="122"/>
      <c r="O32" s="122"/>
      <c r="P32" s="122"/>
      <c r="Q32" s="122"/>
      <c r="R32" s="122"/>
      <c r="S32" s="122"/>
      <c r="T32" s="122"/>
      <c r="U32" s="122"/>
      <c r="V32" s="122"/>
      <c r="W32" s="122"/>
    </row>
    <row r="33" spans="2:23" s="126" customFormat="1" ht="18.75">
      <c r="B33" s="122"/>
      <c r="C33" s="122"/>
      <c r="D33" s="122"/>
      <c r="E33" s="122"/>
      <c r="F33" s="122"/>
      <c r="G33" s="122"/>
      <c r="H33" s="122"/>
      <c r="I33" s="122"/>
      <c r="J33" s="122"/>
      <c r="K33" s="122"/>
      <c r="L33" s="122"/>
      <c r="M33" s="122"/>
      <c r="N33" s="122"/>
      <c r="O33" s="122"/>
      <c r="P33" s="122"/>
      <c r="Q33" s="122"/>
      <c r="R33" s="122"/>
      <c r="S33" s="122"/>
      <c r="T33" s="122"/>
      <c r="U33" s="122"/>
      <c r="V33" s="122"/>
      <c r="W33" s="122"/>
    </row>
    <row r="34" spans="2:23" s="126" customFormat="1" ht="18.75">
      <c r="B34" s="122"/>
      <c r="C34" s="122"/>
      <c r="D34" s="122"/>
      <c r="E34" s="122"/>
      <c r="F34" s="122"/>
      <c r="G34" s="122"/>
      <c r="H34" s="122"/>
      <c r="I34" s="122"/>
      <c r="J34" s="122"/>
      <c r="K34" s="122"/>
      <c r="L34" s="122"/>
      <c r="M34" s="122"/>
      <c r="N34" s="122"/>
      <c r="O34" s="122"/>
      <c r="P34" s="122"/>
      <c r="Q34" s="122"/>
      <c r="R34" s="122"/>
      <c r="S34" s="122"/>
      <c r="T34" s="122"/>
      <c r="U34" s="122"/>
      <c r="V34" s="122"/>
      <c r="W34" s="122"/>
    </row>
    <row r="35" spans="2:23" s="126" customFormat="1" ht="18.75">
      <c r="B35" s="122"/>
      <c r="C35" s="122"/>
      <c r="D35" s="122"/>
      <c r="E35" s="122"/>
      <c r="F35" s="122"/>
      <c r="G35" s="122"/>
      <c r="H35" s="122"/>
      <c r="I35" s="122"/>
      <c r="J35" s="122"/>
      <c r="K35" s="122"/>
      <c r="L35" s="122"/>
      <c r="M35" s="122"/>
      <c r="N35" s="122"/>
      <c r="O35" s="122"/>
      <c r="P35" s="122"/>
      <c r="Q35" s="122"/>
      <c r="R35" s="122"/>
      <c r="S35" s="122"/>
      <c r="T35" s="122"/>
      <c r="U35" s="122"/>
      <c r="V35" s="122"/>
      <c r="W35" s="122"/>
    </row>
    <row r="36" spans="2:23" s="126" customFormat="1" ht="18.75">
      <c r="B36" s="122" t="s">
        <v>196</v>
      </c>
      <c r="C36" s="122"/>
      <c r="D36" s="122"/>
      <c r="E36" s="122"/>
      <c r="F36" s="122"/>
      <c r="G36" s="122"/>
      <c r="H36" s="122"/>
      <c r="I36" s="122"/>
      <c r="J36" s="122"/>
      <c r="K36" s="122"/>
      <c r="L36" s="122"/>
      <c r="M36" s="122"/>
      <c r="N36" s="122"/>
      <c r="O36" s="122"/>
      <c r="P36" s="122"/>
      <c r="Q36" s="122"/>
      <c r="R36" s="122"/>
      <c r="S36" s="122"/>
      <c r="T36" s="122"/>
      <c r="U36" s="122"/>
      <c r="V36" s="122"/>
      <c r="W36" s="122"/>
    </row>
    <row r="37" spans="2:23" s="126" customFormat="1" ht="18.75">
      <c r="B37" s="122" t="s">
        <v>215</v>
      </c>
      <c r="C37" s="122"/>
      <c r="D37" s="122"/>
      <c r="E37" s="122"/>
      <c r="F37" s="122"/>
      <c r="G37" s="122"/>
      <c r="H37" s="122"/>
      <c r="I37" s="122"/>
      <c r="J37" s="122"/>
      <c r="K37" s="122"/>
      <c r="L37" s="122"/>
      <c r="M37" s="122"/>
      <c r="N37" s="122"/>
      <c r="O37" s="122"/>
      <c r="P37" s="122"/>
      <c r="Q37" s="122"/>
      <c r="R37" s="122"/>
      <c r="S37" s="122"/>
      <c r="T37" s="122"/>
      <c r="U37" s="122"/>
      <c r="V37" s="122"/>
      <c r="W37" s="122"/>
    </row>
    <row r="38" spans="2:23" s="126" customFormat="1" ht="18.75">
      <c r="B38" s="122" t="s">
        <v>218</v>
      </c>
      <c r="C38" s="122"/>
      <c r="D38" s="122"/>
      <c r="E38" s="122"/>
      <c r="F38" s="122"/>
      <c r="G38" s="122"/>
      <c r="H38" s="122"/>
      <c r="I38" s="122"/>
      <c r="J38" s="122"/>
      <c r="K38" s="122"/>
      <c r="L38" s="122"/>
      <c r="M38" s="122"/>
      <c r="N38" s="122"/>
      <c r="O38" s="122"/>
      <c r="P38" s="122"/>
      <c r="Q38" s="122"/>
      <c r="R38" s="122"/>
      <c r="S38" s="122"/>
      <c r="T38" s="122"/>
      <c r="U38" s="122"/>
      <c r="V38" s="122"/>
      <c r="W38" s="122"/>
    </row>
  </sheetData>
  <sheetProtection/>
  <mergeCells count="3">
    <mergeCell ref="S2:AD2"/>
    <mergeCell ref="AZ1:BN1"/>
    <mergeCell ref="AZ2:BN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sheetPr transitionEvaluation="1" transitionEntry="1">
    <tabColor theme="4" tint="0.39998000860214233"/>
  </sheetPr>
  <dimension ref="A1:AT36"/>
  <sheetViews>
    <sheetView showGridLines="0" zoomScalePageLayoutView="0" workbookViewId="0" topLeftCell="A13">
      <selection activeCell="U38" sqref="U38"/>
    </sheetView>
  </sheetViews>
  <sheetFormatPr defaultColWidth="13.375" defaultRowHeight="16.5"/>
  <cols>
    <col min="1" max="1" width="4.625" style="86" customWidth="1"/>
    <col min="2" max="2" width="32.00390625" style="86" customWidth="1"/>
    <col min="3" max="3" width="15.625" style="87" customWidth="1"/>
    <col min="4" max="6" width="15.625" style="86" customWidth="1"/>
    <col min="7" max="7" width="10.125" style="86" customWidth="1"/>
    <col min="8" max="11" width="2.625" style="86" customWidth="1"/>
    <col min="12" max="18" width="3.125" style="129" customWidth="1"/>
    <col min="19" max="20" width="5.875" style="129" bestFit="1" customWidth="1"/>
    <col min="21" max="22" width="4.125" style="129" bestFit="1" customWidth="1"/>
    <col min="23" max="46" width="2.625" style="129" customWidth="1"/>
    <col min="47" max="16384" width="13.375" style="86" customWidth="1"/>
  </cols>
  <sheetData>
    <row r="1" spans="1:46" s="128" customFormat="1" ht="24">
      <c r="A1" s="127" t="s">
        <v>154</v>
      </c>
      <c r="B1" s="141"/>
      <c r="C1" s="141"/>
      <c r="D1" s="142" t="s">
        <v>131</v>
      </c>
      <c r="E1" s="141"/>
      <c r="F1" s="141"/>
      <c r="G1" s="141"/>
      <c r="H1" s="141"/>
      <c r="I1" s="141"/>
      <c r="J1" s="141"/>
      <c r="K1" s="141"/>
      <c r="L1" s="131" t="s">
        <v>192</v>
      </c>
      <c r="M1" s="127"/>
      <c r="N1" s="132"/>
      <c r="O1" s="132"/>
      <c r="P1" s="132"/>
      <c r="Q1" s="127"/>
      <c r="R1" s="127"/>
      <c r="S1" s="127"/>
      <c r="T1" s="127"/>
      <c r="U1" s="127"/>
      <c r="V1" s="127"/>
      <c r="W1" s="127"/>
      <c r="X1" s="127"/>
      <c r="Y1" s="127"/>
      <c r="Z1" s="127"/>
      <c r="AA1" s="127"/>
      <c r="AB1" s="127"/>
      <c r="AC1" s="127"/>
      <c r="AD1" s="127"/>
      <c r="AE1" s="127"/>
      <c r="AF1" s="127"/>
      <c r="AG1" s="127"/>
      <c r="AH1" s="127"/>
      <c r="AI1" s="127"/>
      <c r="AJ1" s="127"/>
      <c r="AK1" s="127"/>
      <c r="AL1" s="127"/>
      <c r="AM1" s="127"/>
      <c r="AN1" s="127"/>
      <c r="AO1" s="127"/>
      <c r="AP1" s="127"/>
      <c r="AQ1" s="127"/>
      <c r="AR1" s="127"/>
      <c r="AS1" s="127"/>
      <c r="AT1" s="127"/>
    </row>
    <row r="2" spans="1:46" ht="24">
      <c r="A2" s="143"/>
      <c r="B2" s="143"/>
      <c r="C2" s="144"/>
      <c r="D2" s="143"/>
      <c r="E2" s="143"/>
      <c r="F2" s="143"/>
      <c r="G2" s="143"/>
      <c r="H2" s="143"/>
      <c r="I2" s="143"/>
      <c r="J2" s="143"/>
      <c r="K2" s="143"/>
      <c r="L2" s="133"/>
      <c r="M2" s="134"/>
      <c r="N2" s="134"/>
      <c r="O2" s="134"/>
      <c r="P2" s="134"/>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6"/>
    </row>
    <row r="3" spans="1:46" ht="24">
      <c r="A3" s="143" t="s">
        <v>155</v>
      </c>
      <c r="B3" s="143"/>
      <c r="C3" s="144"/>
      <c r="D3" s="143"/>
      <c r="E3" s="143"/>
      <c r="F3" s="143"/>
      <c r="G3" s="143"/>
      <c r="H3" s="143"/>
      <c r="I3" s="143"/>
      <c r="J3" s="143"/>
      <c r="K3" s="143"/>
      <c r="L3" s="137"/>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9"/>
    </row>
    <row r="4" spans="1:46" s="88" customFormat="1" ht="49.5" customHeight="1">
      <c r="A4" s="213" t="s">
        <v>150</v>
      </c>
      <c r="B4" s="145" t="s">
        <v>77</v>
      </c>
      <c r="C4" s="217">
        <v>104000</v>
      </c>
      <c r="D4" s="217"/>
      <c r="E4" s="146"/>
      <c r="F4" s="146"/>
      <c r="G4" s="146"/>
      <c r="H4" s="146"/>
      <c r="I4" s="146"/>
      <c r="J4" s="146"/>
      <c r="K4" s="146"/>
      <c r="L4" s="137"/>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9"/>
    </row>
    <row r="5" spans="1:46" s="88" customFormat="1" ht="49.5" customHeight="1">
      <c r="A5" s="213"/>
      <c r="B5" s="145" t="s">
        <v>80</v>
      </c>
      <c r="C5" s="217">
        <v>96000</v>
      </c>
      <c r="D5" s="217"/>
      <c r="E5" s="146"/>
      <c r="F5" s="146"/>
      <c r="G5" s="146"/>
      <c r="H5" s="146"/>
      <c r="I5" s="146"/>
      <c r="J5" s="146"/>
      <c r="K5" s="146"/>
      <c r="L5" s="137"/>
      <c r="M5" s="138"/>
      <c r="N5" s="138"/>
      <c r="O5" s="138"/>
      <c r="P5" s="138"/>
      <c r="Q5" s="138"/>
      <c r="R5" s="138"/>
      <c r="S5" s="138"/>
      <c r="T5" s="138"/>
      <c r="U5" s="138"/>
      <c r="V5" s="138"/>
      <c r="W5" s="138"/>
      <c r="X5" s="138"/>
      <c r="Y5" s="138"/>
      <c r="Z5" s="138"/>
      <c r="AA5" s="138"/>
      <c r="AB5" s="138"/>
      <c r="AC5" s="138"/>
      <c r="AD5" s="138"/>
      <c r="AE5" s="138"/>
      <c r="AF5" s="138"/>
      <c r="AG5" s="138"/>
      <c r="AH5" s="138"/>
      <c r="AI5" s="138"/>
      <c r="AJ5" s="138"/>
      <c r="AK5" s="138"/>
      <c r="AL5" s="138"/>
      <c r="AM5" s="138"/>
      <c r="AN5" s="138"/>
      <c r="AO5" s="138"/>
      <c r="AP5" s="138"/>
      <c r="AQ5" s="138"/>
      <c r="AR5" s="138"/>
      <c r="AS5" s="138"/>
      <c r="AT5" s="139"/>
    </row>
    <row r="6" spans="1:46" s="88" customFormat="1" ht="49.5" customHeight="1">
      <c r="A6" s="213"/>
      <c r="B6" s="145" t="s">
        <v>157</v>
      </c>
      <c r="C6" s="218">
        <v>820000</v>
      </c>
      <c r="D6" s="218"/>
      <c r="E6" s="146"/>
      <c r="F6" s="146"/>
      <c r="G6" s="146"/>
      <c r="H6" s="146"/>
      <c r="I6" s="146"/>
      <c r="J6" s="146"/>
      <c r="K6" s="146"/>
      <c r="L6" s="137"/>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9"/>
    </row>
    <row r="7" spans="1:46" ht="24">
      <c r="A7" s="147"/>
      <c r="B7" s="147"/>
      <c r="C7" s="148"/>
      <c r="D7" s="147"/>
      <c r="E7" s="143"/>
      <c r="F7" s="143"/>
      <c r="G7" s="143"/>
      <c r="H7" s="143"/>
      <c r="I7" s="143"/>
      <c r="J7" s="143"/>
      <c r="K7" s="143"/>
      <c r="L7" s="137"/>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8"/>
      <c r="AQ7" s="138"/>
      <c r="AR7" s="138"/>
      <c r="AS7" s="138"/>
      <c r="AT7" s="139"/>
    </row>
    <row r="8" spans="1:46" s="88" customFormat="1" ht="99.75" customHeight="1">
      <c r="A8" s="149"/>
      <c r="B8" s="149"/>
      <c r="C8" s="150" t="str">
        <f>IF('収支入力'!$N$9&lt;&gt;"",'収支入力'!$N$9,"")</f>
        <v>コミュニティー団地</v>
      </c>
      <c r="D8" s="150" t="str">
        <f>IF('収支入力'!$R$9&lt;&gt;"",'収支入力'!$R$9,"")</f>
        <v>○○○
団地</v>
      </c>
      <c r="E8" s="150">
        <f>IF('収支入力'!$V$9&lt;&gt;"",'収支入力'!$V$9,"")</f>
      </c>
      <c r="F8" s="150">
        <f>IF('収支入力'!$Z$9&lt;&gt;"",'収支入力'!$Z$9,"")</f>
      </c>
      <c r="G8" s="175"/>
      <c r="H8" s="175"/>
      <c r="I8" s="175"/>
      <c r="J8" s="175"/>
      <c r="K8" s="175"/>
      <c r="L8" s="137"/>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38"/>
      <c r="AO8" s="138"/>
      <c r="AP8" s="138"/>
      <c r="AQ8" s="138"/>
      <c r="AR8" s="138"/>
      <c r="AS8" s="138"/>
      <c r="AT8" s="139"/>
    </row>
    <row r="9" spans="1:46" s="88" customFormat="1" ht="25.5" customHeight="1">
      <c r="A9" s="214" t="s">
        <v>153</v>
      </c>
      <c r="B9" s="145" t="s">
        <v>77</v>
      </c>
      <c r="C9" s="151">
        <v>2900</v>
      </c>
      <c r="D9" s="151">
        <v>2800</v>
      </c>
      <c r="E9" s="152"/>
      <c r="F9" s="152"/>
      <c r="G9" s="177"/>
      <c r="H9" s="177"/>
      <c r="I9" s="177"/>
      <c r="J9" s="177"/>
      <c r="K9" s="177"/>
      <c r="L9" s="137"/>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8"/>
      <c r="AN9" s="138"/>
      <c r="AO9" s="138"/>
      <c r="AP9" s="138"/>
      <c r="AQ9" s="138"/>
      <c r="AR9" s="138"/>
      <c r="AS9" s="138"/>
      <c r="AT9" s="139"/>
    </row>
    <row r="10" spans="1:46" s="88" customFormat="1" ht="25.5" customHeight="1">
      <c r="A10" s="215"/>
      <c r="B10" s="145" t="s">
        <v>80</v>
      </c>
      <c r="C10" s="151">
        <v>2800</v>
      </c>
      <c r="D10" s="151">
        <v>2600</v>
      </c>
      <c r="E10" s="152"/>
      <c r="F10" s="152"/>
      <c r="G10" s="177"/>
      <c r="H10" s="177"/>
      <c r="I10" s="177"/>
      <c r="J10" s="177"/>
      <c r="K10" s="177"/>
      <c r="L10" s="137"/>
      <c r="M10" s="138"/>
      <c r="N10" s="138"/>
      <c r="O10" s="138"/>
      <c r="P10" s="138"/>
      <c r="Q10" s="138"/>
      <c r="R10" s="138"/>
      <c r="S10" s="138"/>
      <c r="T10" s="138"/>
      <c r="U10" s="138"/>
      <c r="V10" s="138"/>
      <c r="W10" s="138"/>
      <c r="X10" s="138"/>
      <c r="Y10" s="138"/>
      <c r="Z10" s="138"/>
      <c r="AA10" s="138"/>
      <c r="AB10" s="138"/>
      <c r="AC10" s="138"/>
      <c r="AD10" s="138"/>
      <c r="AE10" s="138"/>
      <c r="AF10" s="138"/>
      <c r="AG10" s="138"/>
      <c r="AH10" s="138"/>
      <c r="AI10" s="138"/>
      <c r="AJ10" s="138"/>
      <c r="AK10" s="138"/>
      <c r="AL10" s="138"/>
      <c r="AM10" s="138"/>
      <c r="AN10" s="138"/>
      <c r="AO10" s="138"/>
      <c r="AP10" s="138"/>
      <c r="AQ10" s="138"/>
      <c r="AR10" s="138"/>
      <c r="AS10" s="138"/>
      <c r="AT10" s="139"/>
    </row>
    <row r="11" spans="1:46" s="88" customFormat="1" ht="25.5" customHeight="1">
      <c r="A11" s="215"/>
      <c r="B11" s="145" t="s">
        <v>158</v>
      </c>
      <c r="C11" s="153">
        <v>36000</v>
      </c>
      <c r="D11" s="153">
        <v>38000</v>
      </c>
      <c r="E11" s="152"/>
      <c r="F11" s="152"/>
      <c r="G11" s="177"/>
      <c r="H11" s="177"/>
      <c r="I11" s="177"/>
      <c r="J11" s="177"/>
      <c r="K11" s="177"/>
      <c r="L11" s="137"/>
      <c r="M11" s="138"/>
      <c r="N11" s="138"/>
      <c r="O11" s="138"/>
      <c r="P11" s="138"/>
      <c r="Q11" s="138"/>
      <c r="R11" s="138"/>
      <c r="S11" s="138"/>
      <c r="T11" s="138"/>
      <c r="U11" s="138"/>
      <c r="V11" s="138"/>
      <c r="W11" s="138"/>
      <c r="X11" s="138"/>
      <c r="Y11" s="138"/>
      <c r="Z11" s="138"/>
      <c r="AA11" s="138"/>
      <c r="AB11" s="138"/>
      <c r="AC11" s="138"/>
      <c r="AD11" s="138"/>
      <c r="AE11" s="138"/>
      <c r="AF11" s="138"/>
      <c r="AG11" s="138"/>
      <c r="AH11" s="138"/>
      <c r="AI11" s="138"/>
      <c r="AJ11" s="138"/>
      <c r="AK11" s="138"/>
      <c r="AL11" s="138"/>
      <c r="AM11" s="138"/>
      <c r="AN11" s="138"/>
      <c r="AO11" s="138"/>
      <c r="AP11" s="138"/>
      <c r="AQ11" s="138"/>
      <c r="AR11" s="138"/>
      <c r="AS11" s="138"/>
      <c r="AT11" s="139"/>
    </row>
    <row r="12" spans="1:46" s="88" customFormat="1" ht="25.5" customHeight="1">
      <c r="A12" s="215"/>
      <c r="B12" s="145" t="s">
        <v>170</v>
      </c>
      <c r="C12" s="151">
        <v>1200</v>
      </c>
      <c r="D12" s="151">
        <v>1100</v>
      </c>
      <c r="E12" s="152"/>
      <c r="F12" s="152"/>
      <c r="G12" s="177"/>
      <c r="H12" s="177"/>
      <c r="I12" s="177"/>
      <c r="J12" s="177"/>
      <c r="K12" s="177"/>
      <c r="L12" s="137"/>
      <c r="M12" s="138"/>
      <c r="N12" s="138"/>
      <c r="O12" s="138"/>
      <c r="P12" s="138"/>
      <c r="Q12" s="138"/>
      <c r="R12" s="138"/>
      <c r="S12" s="138"/>
      <c r="T12" s="138"/>
      <c r="U12" s="138"/>
      <c r="V12" s="138"/>
      <c r="W12" s="138"/>
      <c r="X12" s="138"/>
      <c r="Y12" s="138"/>
      <c r="Z12" s="138"/>
      <c r="AA12" s="138"/>
      <c r="AB12" s="138"/>
      <c r="AC12" s="138"/>
      <c r="AD12" s="138"/>
      <c r="AE12" s="138"/>
      <c r="AF12" s="138"/>
      <c r="AG12" s="138"/>
      <c r="AH12" s="138"/>
      <c r="AI12" s="138"/>
      <c r="AJ12" s="138"/>
      <c r="AK12" s="138"/>
      <c r="AL12" s="138"/>
      <c r="AM12" s="138"/>
      <c r="AN12" s="138"/>
      <c r="AO12" s="138"/>
      <c r="AP12" s="138"/>
      <c r="AQ12" s="138"/>
      <c r="AR12" s="138"/>
      <c r="AS12" s="138"/>
      <c r="AT12" s="139"/>
    </row>
    <row r="13" spans="1:46" s="88" customFormat="1" ht="25.5" customHeight="1">
      <c r="A13" s="215"/>
      <c r="B13" s="145" t="s">
        <v>168</v>
      </c>
      <c r="C13" s="154">
        <f>C11/C6</f>
        <v>0.04390243902439024</v>
      </c>
      <c r="D13" s="154">
        <f>D11/C6</f>
        <v>0.046341463414634146</v>
      </c>
      <c r="E13" s="155"/>
      <c r="F13" s="155"/>
      <c r="G13" s="162"/>
      <c r="H13" s="162"/>
      <c r="I13" s="162"/>
      <c r="J13" s="162"/>
      <c r="K13" s="162"/>
      <c r="L13" s="137"/>
      <c r="M13" s="138"/>
      <c r="N13" s="138"/>
      <c r="O13" s="138"/>
      <c r="P13" s="138"/>
      <c r="Q13" s="138"/>
      <c r="R13" s="138"/>
      <c r="S13" s="138"/>
      <c r="T13" s="138"/>
      <c r="U13" s="138"/>
      <c r="V13" s="138"/>
      <c r="W13" s="138"/>
      <c r="X13" s="138"/>
      <c r="Y13" s="138"/>
      <c r="Z13" s="138"/>
      <c r="AA13" s="138"/>
      <c r="AB13" s="138"/>
      <c r="AC13" s="138"/>
      <c r="AD13" s="138"/>
      <c r="AE13" s="138"/>
      <c r="AF13" s="138"/>
      <c r="AG13" s="138"/>
      <c r="AH13" s="138"/>
      <c r="AI13" s="138"/>
      <c r="AJ13" s="138"/>
      <c r="AK13" s="138"/>
      <c r="AL13" s="138"/>
      <c r="AM13" s="138"/>
      <c r="AN13" s="138"/>
      <c r="AO13" s="138"/>
      <c r="AP13" s="138"/>
      <c r="AQ13" s="138"/>
      <c r="AR13" s="138"/>
      <c r="AS13" s="138"/>
      <c r="AT13" s="139"/>
    </row>
    <row r="14" spans="1:46" s="88" customFormat="1" ht="25.5" customHeight="1">
      <c r="A14" s="216"/>
      <c r="B14" s="145" t="s">
        <v>169</v>
      </c>
      <c r="C14" s="156">
        <f>C12/SUM($C12:$F12)</f>
        <v>0.5217391304347826</v>
      </c>
      <c r="D14" s="156">
        <f>D12/SUM($C12:$F12)</f>
        <v>0.4782608695652174</v>
      </c>
      <c r="E14" s="155"/>
      <c r="F14" s="155"/>
      <c r="G14" s="162"/>
      <c r="H14" s="162"/>
      <c r="I14" s="162"/>
      <c r="J14" s="162"/>
      <c r="K14" s="162"/>
      <c r="L14" s="137"/>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8"/>
      <c r="AL14" s="138"/>
      <c r="AM14" s="138"/>
      <c r="AN14" s="138"/>
      <c r="AO14" s="138"/>
      <c r="AP14" s="138"/>
      <c r="AQ14" s="138"/>
      <c r="AR14" s="138"/>
      <c r="AS14" s="138"/>
      <c r="AT14" s="139"/>
    </row>
    <row r="15" spans="1:46" s="88" customFormat="1" ht="25.5" customHeight="1">
      <c r="A15" s="157" t="s">
        <v>156</v>
      </c>
      <c r="B15" s="157"/>
      <c r="C15" s="157"/>
      <c r="D15" s="158"/>
      <c r="E15" s="158"/>
      <c r="F15" s="158"/>
      <c r="G15" s="176"/>
      <c r="H15" s="176"/>
      <c r="I15" s="176"/>
      <c r="J15" s="176"/>
      <c r="K15" s="176"/>
      <c r="L15" s="137"/>
      <c r="M15" s="138"/>
      <c r="N15" s="138"/>
      <c r="O15" s="138"/>
      <c r="P15" s="138"/>
      <c r="Q15" s="138"/>
      <c r="R15" s="138"/>
      <c r="S15" s="138"/>
      <c r="T15" s="138"/>
      <c r="U15" s="138"/>
      <c r="V15" s="138"/>
      <c r="W15" s="138"/>
      <c r="X15" s="138"/>
      <c r="Y15" s="138"/>
      <c r="Z15" s="138"/>
      <c r="AA15" s="138"/>
      <c r="AB15" s="138"/>
      <c r="AC15" s="138"/>
      <c r="AD15" s="138"/>
      <c r="AE15" s="138"/>
      <c r="AF15" s="138"/>
      <c r="AG15" s="138"/>
      <c r="AH15" s="138"/>
      <c r="AI15" s="138"/>
      <c r="AJ15" s="138"/>
      <c r="AK15" s="138"/>
      <c r="AL15" s="138"/>
      <c r="AM15" s="138"/>
      <c r="AN15" s="138"/>
      <c r="AO15" s="138"/>
      <c r="AP15" s="138"/>
      <c r="AQ15" s="138"/>
      <c r="AR15" s="138"/>
      <c r="AS15" s="138"/>
      <c r="AT15" s="139"/>
    </row>
    <row r="16" spans="1:46" s="88" customFormat="1" ht="19.5" customHeight="1">
      <c r="A16" s="159" t="s">
        <v>86</v>
      </c>
      <c r="B16" s="159" t="s">
        <v>87</v>
      </c>
      <c r="C16" s="160" t="s">
        <v>88</v>
      </c>
      <c r="D16" s="146"/>
      <c r="E16" s="161"/>
      <c r="F16" s="162"/>
      <c r="G16" s="162"/>
      <c r="H16" s="162"/>
      <c r="I16" s="162"/>
      <c r="J16" s="162"/>
      <c r="K16" s="162"/>
      <c r="L16" s="137"/>
      <c r="M16" s="140" t="s">
        <v>221</v>
      </c>
      <c r="N16" s="140"/>
      <c r="O16" s="138"/>
      <c r="P16" s="138"/>
      <c r="Q16" s="138"/>
      <c r="R16" s="138"/>
      <c r="S16" s="138"/>
      <c r="T16" s="138"/>
      <c r="U16" s="138"/>
      <c r="V16" s="138"/>
      <c r="W16" s="138"/>
      <c r="X16" s="138"/>
      <c r="Y16" s="138"/>
      <c r="Z16" s="138"/>
      <c r="AA16" s="138"/>
      <c r="AB16" s="138"/>
      <c r="AC16" s="138"/>
      <c r="AD16" s="138"/>
      <c r="AE16" s="138"/>
      <c r="AF16" s="138"/>
      <c r="AG16" s="138"/>
      <c r="AH16" s="138"/>
      <c r="AI16" s="138"/>
      <c r="AJ16" s="138"/>
      <c r="AK16" s="138"/>
      <c r="AL16" s="138"/>
      <c r="AM16" s="138"/>
      <c r="AN16" s="138"/>
      <c r="AO16" s="138"/>
      <c r="AP16" s="138"/>
      <c r="AQ16" s="138"/>
      <c r="AR16" s="138"/>
      <c r="AS16" s="138"/>
      <c r="AT16" s="139"/>
    </row>
    <row r="17" spans="1:46" s="88" customFormat="1" ht="19.5" customHeight="1">
      <c r="A17" s="163">
        <v>1</v>
      </c>
      <c r="B17" s="164" t="s">
        <v>99</v>
      </c>
      <c r="C17" s="165">
        <v>0.4</v>
      </c>
      <c r="D17" s="166" t="s">
        <v>187</v>
      </c>
      <c r="E17" s="162"/>
      <c r="F17" s="162"/>
      <c r="G17" s="162"/>
      <c r="H17" s="162"/>
      <c r="I17" s="162"/>
      <c r="J17" s="162"/>
      <c r="K17" s="162"/>
      <c r="L17" s="137"/>
      <c r="M17" s="140" t="s">
        <v>219</v>
      </c>
      <c r="N17" s="140"/>
      <c r="O17" s="138"/>
      <c r="P17" s="138"/>
      <c r="Q17" s="138"/>
      <c r="R17" s="138"/>
      <c r="S17" s="138"/>
      <c r="T17" s="138"/>
      <c r="U17" s="138"/>
      <c r="V17" s="138"/>
      <c r="W17" s="138"/>
      <c r="X17" s="138"/>
      <c r="Y17" s="138"/>
      <c r="Z17" s="138"/>
      <c r="AA17" s="138"/>
      <c r="AB17" s="138"/>
      <c r="AC17" s="138"/>
      <c r="AD17" s="138"/>
      <c r="AE17" s="138"/>
      <c r="AF17" s="138"/>
      <c r="AG17" s="138"/>
      <c r="AH17" s="138"/>
      <c r="AI17" s="138"/>
      <c r="AJ17" s="138"/>
      <c r="AK17" s="138"/>
      <c r="AL17" s="138"/>
      <c r="AM17" s="138"/>
      <c r="AN17" s="138"/>
      <c r="AO17" s="138"/>
      <c r="AP17" s="138"/>
      <c r="AQ17" s="138"/>
      <c r="AR17" s="138"/>
      <c r="AS17" s="138"/>
      <c r="AT17" s="139"/>
    </row>
    <row r="18" spans="1:46" s="88" customFormat="1" ht="19.5" customHeight="1">
      <c r="A18" s="163">
        <v>2</v>
      </c>
      <c r="B18" s="164" t="s">
        <v>102</v>
      </c>
      <c r="C18" s="165">
        <v>1</v>
      </c>
      <c r="D18" s="146"/>
      <c r="E18" s="162"/>
      <c r="F18" s="162"/>
      <c r="G18" s="162"/>
      <c r="H18" s="162"/>
      <c r="I18" s="162"/>
      <c r="J18" s="162"/>
      <c r="K18" s="162"/>
      <c r="L18" s="137"/>
      <c r="M18" s="140" t="s">
        <v>220</v>
      </c>
      <c r="N18" s="140"/>
      <c r="O18" s="138"/>
      <c r="P18" s="138"/>
      <c r="Q18" s="138"/>
      <c r="R18" s="138"/>
      <c r="S18" s="138"/>
      <c r="T18" s="138"/>
      <c r="U18" s="138"/>
      <c r="V18" s="138"/>
      <c r="W18" s="138"/>
      <c r="X18" s="138"/>
      <c r="Y18" s="138"/>
      <c r="Z18" s="138"/>
      <c r="AA18" s="138"/>
      <c r="AB18" s="138"/>
      <c r="AC18" s="138"/>
      <c r="AD18" s="138"/>
      <c r="AE18" s="138"/>
      <c r="AF18" s="138"/>
      <c r="AG18" s="138"/>
      <c r="AH18" s="138"/>
      <c r="AI18" s="138"/>
      <c r="AJ18" s="138"/>
      <c r="AK18" s="138"/>
      <c r="AL18" s="138"/>
      <c r="AM18" s="138"/>
      <c r="AN18" s="138"/>
      <c r="AO18" s="138"/>
      <c r="AP18" s="138"/>
      <c r="AQ18" s="138"/>
      <c r="AR18" s="138"/>
      <c r="AS18" s="138"/>
      <c r="AT18" s="139"/>
    </row>
    <row r="19" spans="1:46" s="88" customFormat="1" ht="19.5" customHeight="1">
      <c r="A19" s="167"/>
      <c r="B19" s="168" t="s">
        <v>151</v>
      </c>
      <c r="C19" s="169">
        <f>SUM(C17:C18)</f>
        <v>1.4</v>
      </c>
      <c r="D19" s="146"/>
      <c r="E19" s="162"/>
      <c r="F19" s="162"/>
      <c r="G19" s="162"/>
      <c r="H19" s="162"/>
      <c r="I19" s="162"/>
      <c r="J19" s="162"/>
      <c r="K19" s="162"/>
      <c r="L19" s="137"/>
      <c r="M19" s="140"/>
      <c r="N19" s="140"/>
      <c r="O19" s="138"/>
      <c r="P19" s="138"/>
      <c r="Q19" s="138"/>
      <c r="R19" s="138"/>
      <c r="S19" s="138"/>
      <c r="T19" s="138"/>
      <c r="U19" s="138"/>
      <c r="V19" s="138"/>
      <c r="W19" s="138"/>
      <c r="X19" s="138"/>
      <c r="Y19" s="138"/>
      <c r="Z19" s="138"/>
      <c r="AA19" s="138"/>
      <c r="AB19" s="138"/>
      <c r="AC19" s="138"/>
      <c r="AD19" s="138"/>
      <c r="AE19" s="138"/>
      <c r="AF19" s="138"/>
      <c r="AG19" s="138"/>
      <c r="AH19" s="138"/>
      <c r="AI19" s="138"/>
      <c r="AJ19" s="138"/>
      <c r="AK19" s="138"/>
      <c r="AL19" s="138"/>
      <c r="AM19" s="138"/>
      <c r="AN19" s="138"/>
      <c r="AO19" s="138"/>
      <c r="AP19" s="138"/>
      <c r="AQ19" s="138"/>
      <c r="AR19" s="138"/>
      <c r="AS19" s="138"/>
      <c r="AT19" s="139"/>
    </row>
    <row r="20" spans="1:46" s="88" customFormat="1" ht="19.5" customHeight="1">
      <c r="A20" s="149"/>
      <c r="B20" s="164" t="s">
        <v>171</v>
      </c>
      <c r="C20" s="170"/>
      <c r="D20" s="166" t="s">
        <v>187</v>
      </c>
      <c r="E20" s="162"/>
      <c r="F20" s="162"/>
      <c r="G20" s="162"/>
      <c r="H20" s="162"/>
      <c r="I20" s="162"/>
      <c r="J20" s="162"/>
      <c r="K20" s="162"/>
      <c r="L20" s="137"/>
      <c r="M20" s="140" t="s">
        <v>189</v>
      </c>
      <c r="N20" s="140"/>
      <c r="O20" s="138"/>
      <c r="P20" s="138"/>
      <c r="Q20" s="138"/>
      <c r="R20" s="138"/>
      <c r="S20" s="138"/>
      <c r="T20" s="138"/>
      <c r="U20" s="138"/>
      <c r="V20" s="138"/>
      <c r="W20" s="138"/>
      <c r="X20" s="138"/>
      <c r="Y20" s="138"/>
      <c r="Z20" s="138"/>
      <c r="AA20" s="138"/>
      <c r="AB20" s="138"/>
      <c r="AC20" s="138"/>
      <c r="AD20" s="138"/>
      <c r="AE20" s="138"/>
      <c r="AF20" s="138"/>
      <c r="AG20" s="138"/>
      <c r="AH20" s="138"/>
      <c r="AI20" s="138"/>
      <c r="AJ20" s="138"/>
      <c r="AK20" s="138"/>
      <c r="AL20" s="138"/>
      <c r="AM20" s="138"/>
      <c r="AN20" s="138"/>
      <c r="AO20" s="138"/>
      <c r="AP20" s="138"/>
      <c r="AQ20" s="138"/>
      <c r="AR20" s="138"/>
      <c r="AS20" s="138"/>
      <c r="AT20" s="139"/>
    </row>
    <row r="21" spans="1:46" s="88" customFormat="1" ht="19.5" customHeight="1">
      <c r="A21" s="163">
        <v>3</v>
      </c>
      <c r="B21" s="164" t="s">
        <v>106</v>
      </c>
      <c r="C21" s="165">
        <v>1</v>
      </c>
      <c r="D21" s="146"/>
      <c r="E21" s="162"/>
      <c r="F21" s="162"/>
      <c r="G21" s="162"/>
      <c r="H21" s="162"/>
      <c r="I21" s="162"/>
      <c r="J21" s="162"/>
      <c r="K21" s="162"/>
      <c r="L21" s="137"/>
      <c r="M21" s="140" t="s">
        <v>190</v>
      </c>
      <c r="N21" s="140"/>
      <c r="O21" s="138"/>
      <c r="P21" s="138"/>
      <c r="Q21" s="138"/>
      <c r="R21" s="138"/>
      <c r="S21" s="138"/>
      <c r="T21" s="138"/>
      <c r="U21" s="138"/>
      <c r="V21" s="138"/>
      <c r="W21" s="138"/>
      <c r="X21" s="138"/>
      <c r="Y21" s="138"/>
      <c r="Z21" s="138"/>
      <c r="AA21" s="138"/>
      <c r="AB21" s="138"/>
      <c r="AC21" s="138"/>
      <c r="AD21" s="138"/>
      <c r="AE21" s="138"/>
      <c r="AF21" s="138"/>
      <c r="AG21" s="138"/>
      <c r="AH21" s="138"/>
      <c r="AI21" s="138"/>
      <c r="AJ21" s="138"/>
      <c r="AK21" s="138"/>
      <c r="AL21" s="138"/>
      <c r="AM21" s="138"/>
      <c r="AN21" s="138"/>
      <c r="AO21" s="138"/>
      <c r="AP21" s="138"/>
      <c r="AQ21" s="138"/>
      <c r="AR21" s="138"/>
      <c r="AS21" s="138"/>
      <c r="AT21" s="139"/>
    </row>
    <row r="22" spans="1:46" s="88" customFormat="1" ht="19.5" customHeight="1">
      <c r="A22" s="163">
        <v>4</v>
      </c>
      <c r="B22" s="164" t="s">
        <v>108</v>
      </c>
      <c r="C22" s="165">
        <v>6</v>
      </c>
      <c r="D22" s="146"/>
      <c r="E22" s="162"/>
      <c r="F22" s="162"/>
      <c r="G22" s="162"/>
      <c r="H22" s="162"/>
      <c r="I22" s="162"/>
      <c r="J22" s="162"/>
      <c r="K22" s="162"/>
      <c r="L22" s="137"/>
      <c r="M22" s="140" t="s">
        <v>222</v>
      </c>
      <c r="N22" s="140"/>
      <c r="O22" s="138"/>
      <c r="P22" s="138"/>
      <c r="Q22" s="138"/>
      <c r="R22" s="138"/>
      <c r="S22" s="138"/>
      <c r="T22" s="138"/>
      <c r="U22" s="138"/>
      <c r="V22" s="138"/>
      <c r="W22" s="138"/>
      <c r="X22" s="138"/>
      <c r="Y22" s="138"/>
      <c r="Z22" s="138"/>
      <c r="AA22" s="138"/>
      <c r="AB22" s="138"/>
      <c r="AC22" s="138"/>
      <c r="AD22" s="138"/>
      <c r="AE22" s="138"/>
      <c r="AF22" s="138"/>
      <c r="AG22" s="138"/>
      <c r="AH22" s="138"/>
      <c r="AI22" s="138"/>
      <c r="AJ22" s="138"/>
      <c r="AK22" s="138"/>
      <c r="AL22" s="138"/>
      <c r="AM22" s="138"/>
      <c r="AN22" s="138"/>
      <c r="AO22" s="138"/>
      <c r="AP22" s="138"/>
      <c r="AQ22" s="138"/>
      <c r="AR22" s="138"/>
      <c r="AS22" s="138"/>
      <c r="AT22" s="139"/>
    </row>
    <row r="23" spans="1:46" s="88" customFormat="1" ht="19.5" customHeight="1">
      <c r="A23" s="167"/>
      <c r="B23" s="168" t="s">
        <v>151</v>
      </c>
      <c r="C23" s="169">
        <f>SUM(C21:C22)</f>
        <v>7</v>
      </c>
      <c r="D23" s="146"/>
      <c r="E23" s="162"/>
      <c r="F23" s="162"/>
      <c r="G23" s="162"/>
      <c r="H23" s="162"/>
      <c r="I23" s="162"/>
      <c r="J23" s="162"/>
      <c r="K23" s="162"/>
      <c r="L23" s="137"/>
      <c r="M23" s="138" t="s">
        <v>223</v>
      </c>
      <c r="N23" s="138"/>
      <c r="O23" s="138"/>
      <c r="P23" s="138"/>
      <c r="Q23" s="138"/>
      <c r="R23" s="138"/>
      <c r="S23" s="138"/>
      <c r="T23" s="138"/>
      <c r="U23" s="138"/>
      <c r="V23" s="138"/>
      <c r="W23" s="138"/>
      <c r="X23" s="138"/>
      <c r="Y23" s="138"/>
      <c r="Z23" s="138"/>
      <c r="AA23" s="138"/>
      <c r="AB23" s="138"/>
      <c r="AC23" s="138"/>
      <c r="AD23" s="138"/>
      <c r="AE23" s="138"/>
      <c r="AF23" s="138"/>
      <c r="AG23" s="138"/>
      <c r="AH23" s="138"/>
      <c r="AI23" s="138"/>
      <c r="AJ23" s="138"/>
      <c r="AK23" s="138"/>
      <c r="AL23" s="138"/>
      <c r="AM23" s="138"/>
      <c r="AN23" s="138"/>
      <c r="AO23" s="138"/>
      <c r="AP23" s="138"/>
      <c r="AQ23" s="138"/>
      <c r="AR23" s="138"/>
      <c r="AS23" s="138"/>
      <c r="AT23" s="139"/>
    </row>
    <row r="24" spans="1:46" s="88" customFormat="1" ht="19.5" customHeight="1">
      <c r="A24" s="149"/>
      <c r="B24" s="164" t="s">
        <v>172</v>
      </c>
      <c r="C24" s="170"/>
      <c r="D24" s="146"/>
      <c r="E24" s="162"/>
      <c r="F24" s="162"/>
      <c r="G24" s="162"/>
      <c r="H24" s="162"/>
      <c r="I24" s="162"/>
      <c r="J24" s="162"/>
      <c r="K24" s="162"/>
      <c r="L24" s="137"/>
      <c r="M24" s="138"/>
      <c r="N24" s="138"/>
      <c r="O24" s="138"/>
      <c r="P24" s="138"/>
      <c r="Q24" s="138"/>
      <c r="R24" s="138"/>
      <c r="S24" s="138"/>
      <c r="T24" s="138"/>
      <c r="U24" s="138"/>
      <c r="V24" s="138"/>
      <c r="W24" s="138"/>
      <c r="X24" s="138"/>
      <c r="Y24" s="138"/>
      <c r="Z24" s="138"/>
      <c r="AA24" s="138"/>
      <c r="AB24" s="138"/>
      <c r="AC24" s="138"/>
      <c r="AD24" s="138"/>
      <c r="AE24" s="138"/>
      <c r="AF24" s="138"/>
      <c r="AG24" s="138"/>
      <c r="AH24" s="138"/>
      <c r="AI24" s="138"/>
      <c r="AJ24" s="138"/>
      <c r="AK24" s="138"/>
      <c r="AL24" s="138"/>
      <c r="AM24" s="138"/>
      <c r="AN24" s="138"/>
      <c r="AO24" s="138"/>
      <c r="AP24" s="138"/>
      <c r="AQ24" s="138"/>
      <c r="AR24" s="138"/>
      <c r="AS24" s="138"/>
      <c r="AT24" s="139"/>
    </row>
    <row r="25" spans="1:46" s="88" customFormat="1" ht="19.5" customHeight="1">
      <c r="A25" s="163">
        <v>5</v>
      </c>
      <c r="B25" s="164" t="s">
        <v>111</v>
      </c>
      <c r="C25" s="165">
        <v>2</v>
      </c>
      <c r="D25" s="146"/>
      <c r="E25" s="162"/>
      <c r="F25" s="162"/>
      <c r="G25" s="162"/>
      <c r="H25" s="162"/>
      <c r="I25" s="162"/>
      <c r="J25" s="162"/>
      <c r="K25" s="162"/>
      <c r="L25" s="137"/>
      <c r="M25" s="138"/>
      <c r="N25" s="138"/>
      <c r="O25" s="138"/>
      <c r="P25" s="138"/>
      <c r="Q25" s="138"/>
      <c r="R25" s="138"/>
      <c r="S25" s="138"/>
      <c r="T25" s="138"/>
      <c r="U25" s="138"/>
      <c r="V25" s="138"/>
      <c r="W25" s="138"/>
      <c r="X25" s="138"/>
      <c r="Y25" s="138"/>
      <c r="Z25" s="138"/>
      <c r="AA25" s="138"/>
      <c r="AB25" s="138"/>
      <c r="AC25" s="138"/>
      <c r="AD25" s="138"/>
      <c r="AE25" s="138"/>
      <c r="AF25" s="138"/>
      <c r="AG25" s="138"/>
      <c r="AH25" s="138"/>
      <c r="AI25" s="138"/>
      <c r="AJ25" s="138"/>
      <c r="AK25" s="138"/>
      <c r="AL25" s="138"/>
      <c r="AM25" s="138"/>
      <c r="AN25" s="138"/>
      <c r="AO25" s="138"/>
      <c r="AP25" s="138"/>
      <c r="AQ25" s="138"/>
      <c r="AR25" s="138"/>
      <c r="AS25" s="138"/>
      <c r="AT25" s="139"/>
    </row>
    <row r="26" spans="1:46" s="88" customFormat="1" ht="19.5" customHeight="1">
      <c r="A26" s="163">
        <v>6</v>
      </c>
      <c r="B26" s="164" t="s">
        <v>113</v>
      </c>
      <c r="C26" s="171"/>
      <c r="D26" s="146"/>
      <c r="E26" s="162"/>
      <c r="F26" s="162"/>
      <c r="G26" s="162"/>
      <c r="H26" s="162"/>
      <c r="I26" s="162"/>
      <c r="J26" s="162"/>
      <c r="K26" s="162"/>
      <c r="L26" s="137"/>
      <c r="M26" s="138"/>
      <c r="N26" s="138"/>
      <c r="O26" s="138"/>
      <c r="P26" s="138"/>
      <c r="Q26" s="138"/>
      <c r="R26" s="138"/>
      <c r="S26" s="138"/>
      <c r="T26" s="138"/>
      <c r="U26" s="138"/>
      <c r="V26" s="138"/>
      <c r="W26" s="138"/>
      <c r="X26" s="138"/>
      <c r="Y26" s="138"/>
      <c r="Z26" s="138"/>
      <c r="AA26" s="138"/>
      <c r="AB26" s="138"/>
      <c r="AC26" s="138"/>
      <c r="AD26" s="138"/>
      <c r="AE26" s="138"/>
      <c r="AF26" s="138"/>
      <c r="AG26" s="138"/>
      <c r="AH26" s="138"/>
      <c r="AI26" s="138"/>
      <c r="AJ26" s="138"/>
      <c r="AK26" s="138"/>
      <c r="AL26" s="138"/>
      <c r="AM26" s="138"/>
      <c r="AN26" s="138"/>
      <c r="AO26" s="138"/>
      <c r="AP26" s="138"/>
      <c r="AQ26" s="138"/>
      <c r="AR26" s="138"/>
      <c r="AS26" s="138"/>
      <c r="AT26" s="139"/>
    </row>
    <row r="27" spans="1:46" s="88" customFormat="1" ht="19.5" customHeight="1">
      <c r="A27" s="163">
        <v>7</v>
      </c>
      <c r="B27" s="164" t="s">
        <v>115</v>
      </c>
      <c r="C27" s="165">
        <v>7</v>
      </c>
      <c r="D27" s="146"/>
      <c r="E27" s="162"/>
      <c r="F27" s="162"/>
      <c r="G27" s="162"/>
      <c r="H27" s="162"/>
      <c r="I27" s="162"/>
      <c r="J27" s="162"/>
      <c r="K27" s="162"/>
      <c r="L27" s="137"/>
      <c r="M27" s="138"/>
      <c r="N27" s="138"/>
      <c r="O27" s="138"/>
      <c r="P27" s="138"/>
      <c r="Q27" s="138"/>
      <c r="R27" s="138"/>
      <c r="S27" s="138"/>
      <c r="T27" s="138"/>
      <c r="U27" s="138"/>
      <c r="V27" s="138"/>
      <c r="W27" s="138"/>
      <c r="X27" s="138"/>
      <c r="Y27" s="138"/>
      <c r="Z27" s="138"/>
      <c r="AA27" s="138"/>
      <c r="AB27" s="138"/>
      <c r="AC27" s="138"/>
      <c r="AD27" s="138"/>
      <c r="AE27" s="138"/>
      <c r="AF27" s="138"/>
      <c r="AG27" s="138"/>
      <c r="AH27" s="138"/>
      <c r="AI27" s="138"/>
      <c r="AJ27" s="138"/>
      <c r="AK27" s="138"/>
      <c r="AL27" s="138"/>
      <c r="AM27" s="138"/>
      <c r="AN27" s="138"/>
      <c r="AO27" s="138"/>
      <c r="AP27" s="138"/>
      <c r="AQ27" s="138"/>
      <c r="AR27" s="138"/>
      <c r="AS27" s="138"/>
      <c r="AT27" s="139"/>
    </row>
    <row r="28" spans="1:46" s="88" customFormat="1" ht="19.5" customHeight="1">
      <c r="A28" s="163">
        <v>8</v>
      </c>
      <c r="B28" s="164" t="s">
        <v>118</v>
      </c>
      <c r="C28" s="165">
        <v>4</v>
      </c>
      <c r="D28" s="146"/>
      <c r="E28" s="162"/>
      <c r="F28" s="162"/>
      <c r="G28" s="162"/>
      <c r="H28" s="162"/>
      <c r="I28" s="162"/>
      <c r="J28" s="162"/>
      <c r="K28" s="162"/>
      <c r="L28" s="137"/>
      <c r="M28" s="138"/>
      <c r="N28" s="138"/>
      <c r="O28" s="138"/>
      <c r="P28" s="138"/>
      <c r="Q28" s="138"/>
      <c r="R28" s="138"/>
      <c r="S28" s="138"/>
      <c r="T28" s="138"/>
      <c r="U28" s="138"/>
      <c r="V28" s="138"/>
      <c r="W28" s="138"/>
      <c r="X28" s="138"/>
      <c r="Y28" s="138"/>
      <c r="Z28" s="138"/>
      <c r="AA28" s="138"/>
      <c r="AB28" s="138"/>
      <c r="AC28" s="138"/>
      <c r="AD28" s="138"/>
      <c r="AE28" s="138"/>
      <c r="AF28" s="138"/>
      <c r="AG28" s="138"/>
      <c r="AH28" s="138"/>
      <c r="AI28" s="138"/>
      <c r="AJ28" s="138"/>
      <c r="AK28" s="138"/>
      <c r="AL28" s="138"/>
      <c r="AM28" s="138"/>
      <c r="AN28" s="138"/>
      <c r="AO28" s="138"/>
      <c r="AP28" s="138"/>
      <c r="AQ28" s="138"/>
      <c r="AR28" s="138"/>
      <c r="AS28" s="138"/>
      <c r="AT28" s="139"/>
    </row>
    <row r="29" spans="1:46" s="88" customFormat="1" ht="19.5" customHeight="1">
      <c r="A29" s="163">
        <v>9</v>
      </c>
      <c r="B29" s="164" t="s">
        <v>119</v>
      </c>
      <c r="C29" s="165">
        <v>6</v>
      </c>
      <c r="D29" s="146"/>
      <c r="E29" s="162"/>
      <c r="F29" s="162"/>
      <c r="G29" s="162"/>
      <c r="H29" s="162"/>
      <c r="I29" s="162"/>
      <c r="J29" s="162"/>
      <c r="K29" s="162"/>
      <c r="L29" s="137"/>
      <c r="M29" s="138"/>
      <c r="N29" s="138"/>
      <c r="O29" s="138"/>
      <c r="P29" s="138"/>
      <c r="Q29" s="138"/>
      <c r="R29" s="138"/>
      <c r="S29" s="138"/>
      <c r="T29" s="138"/>
      <c r="U29" s="138"/>
      <c r="V29" s="138"/>
      <c r="W29" s="138"/>
      <c r="X29" s="138"/>
      <c r="Y29" s="138"/>
      <c r="Z29" s="138"/>
      <c r="AA29" s="138"/>
      <c r="AB29" s="138"/>
      <c r="AC29" s="138"/>
      <c r="AD29" s="138"/>
      <c r="AE29" s="138"/>
      <c r="AF29" s="138"/>
      <c r="AG29" s="138"/>
      <c r="AH29" s="138"/>
      <c r="AI29" s="138"/>
      <c r="AJ29" s="138"/>
      <c r="AK29" s="138"/>
      <c r="AL29" s="138"/>
      <c r="AM29" s="138"/>
      <c r="AN29" s="138"/>
      <c r="AO29" s="138"/>
      <c r="AP29" s="138"/>
      <c r="AQ29" s="138"/>
      <c r="AR29" s="138"/>
      <c r="AS29" s="138"/>
      <c r="AT29" s="139"/>
    </row>
    <row r="30" spans="1:46" s="88" customFormat="1" ht="19.5" customHeight="1">
      <c r="A30" s="167"/>
      <c r="B30" s="168" t="s">
        <v>151</v>
      </c>
      <c r="C30" s="169">
        <f>SUM(C25:C29)</f>
        <v>19</v>
      </c>
      <c r="D30" s="146"/>
      <c r="E30" s="162"/>
      <c r="F30" s="162"/>
      <c r="G30" s="162"/>
      <c r="H30" s="162"/>
      <c r="I30" s="162"/>
      <c r="J30" s="162"/>
      <c r="K30" s="162"/>
      <c r="L30" s="137"/>
      <c r="M30" s="138"/>
      <c r="N30" s="138"/>
      <c r="O30" s="138"/>
      <c r="P30" s="138"/>
      <c r="Q30" s="138"/>
      <c r="R30" s="138"/>
      <c r="S30" s="138"/>
      <c r="T30" s="138"/>
      <c r="U30" s="138"/>
      <c r="V30" s="138"/>
      <c r="W30" s="138"/>
      <c r="X30" s="138"/>
      <c r="Y30" s="138"/>
      <c r="Z30" s="138"/>
      <c r="AA30" s="138"/>
      <c r="AB30" s="138"/>
      <c r="AC30" s="138"/>
      <c r="AD30" s="138"/>
      <c r="AE30" s="138"/>
      <c r="AF30" s="138"/>
      <c r="AG30" s="138"/>
      <c r="AH30" s="138"/>
      <c r="AI30" s="138"/>
      <c r="AJ30" s="138"/>
      <c r="AK30" s="138"/>
      <c r="AL30" s="138"/>
      <c r="AM30" s="138"/>
      <c r="AN30" s="138"/>
      <c r="AO30" s="138"/>
      <c r="AP30" s="138"/>
      <c r="AQ30" s="138"/>
      <c r="AR30" s="138"/>
      <c r="AS30" s="138"/>
      <c r="AT30" s="139"/>
    </row>
    <row r="31" spans="1:46" s="88" customFormat="1" ht="19.5" customHeight="1">
      <c r="A31" s="149"/>
      <c r="B31" s="164" t="s">
        <v>173</v>
      </c>
      <c r="C31" s="170"/>
      <c r="D31" s="166" t="s">
        <v>188</v>
      </c>
      <c r="E31" s="162"/>
      <c r="F31" s="162"/>
      <c r="G31" s="162"/>
      <c r="H31" s="162"/>
      <c r="I31" s="162"/>
      <c r="J31" s="162"/>
      <c r="K31" s="162"/>
      <c r="L31" s="137"/>
      <c r="M31" s="138"/>
      <c r="N31" s="138"/>
      <c r="O31" s="138"/>
      <c r="P31" s="138"/>
      <c r="Q31" s="138"/>
      <c r="R31" s="138"/>
      <c r="S31" s="138"/>
      <c r="T31" s="138"/>
      <c r="U31" s="138"/>
      <c r="V31" s="138"/>
      <c r="W31" s="138"/>
      <c r="X31" s="138"/>
      <c r="Y31" s="138"/>
      <c r="Z31" s="138"/>
      <c r="AA31" s="138"/>
      <c r="AB31" s="138"/>
      <c r="AC31" s="138"/>
      <c r="AD31" s="138"/>
      <c r="AE31" s="138"/>
      <c r="AF31" s="138"/>
      <c r="AG31" s="138"/>
      <c r="AH31" s="138"/>
      <c r="AI31" s="138"/>
      <c r="AJ31" s="138"/>
      <c r="AK31" s="138"/>
      <c r="AL31" s="138"/>
      <c r="AM31" s="138"/>
      <c r="AN31" s="138"/>
      <c r="AO31" s="138"/>
      <c r="AP31" s="138"/>
      <c r="AQ31" s="138"/>
      <c r="AR31" s="138"/>
      <c r="AS31" s="138"/>
      <c r="AT31" s="139"/>
    </row>
    <row r="32" spans="1:46" s="88" customFormat="1" ht="19.5" customHeight="1">
      <c r="A32" s="163">
        <v>10</v>
      </c>
      <c r="B32" s="164" t="s">
        <v>122</v>
      </c>
      <c r="C32" s="171"/>
      <c r="D32" s="146"/>
      <c r="E32" s="162"/>
      <c r="F32" s="162"/>
      <c r="G32" s="162"/>
      <c r="H32" s="162"/>
      <c r="I32" s="162"/>
      <c r="J32" s="162"/>
      <c r="K32" s="162"/>
      <c r="L32" s="137"/>
      <c r="M32" s="138"/>
      <c r="N32" s="138"/>
      <c r="O32" s="138"/>
      <c r="P32" s="138"/>
      <c r="Q32" s="138"/>
      <c r="R32" s="138"/>
      <c r="S32" s="138"/>
      <c r="T32" s="138"/>
      <c r="U32" s="138"/>
      <c r="V32" s="138"/>
      <c r="W32" s="138"/>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9"/>
    </row>
    <row r="33" spans="1:46" s="88" customFormat="1" ht="19.5" customHeight="1">
      <c r="A33" s="163">
        <v>11</v>
      </c>
      <c r="B33" s="164" t="s">
        <v>125</v>
      </c>
      <c r="C33" s="171"/>
      <c r="D33" s="146"/>
      <c r="E33" s="162"/>
      <c r="F33" s="162"/>
      <c r="G33" s="162"/>
      <c r="H33" s="162"/>
      <c r="I33" s="162"/>
      <c r="J33" s="162"/>
      <c r="K33" s="162"/>
      <c r="L33" s="137"/>
      <c r="M33" s="138"/>
      <c r="N33" s="138"/>
      <c r="O33" s="138"/>
      <c r="P33" s="138"/>
      <c r="Q33" s="138"/>
      <c r="R33" s="138"/>
      <c r="S33" s="138"/>
      <c r="T33" s="138"/>
      <c r="U33" s="138"/>
      <c r="V33" s="138"/>
      <c r="W33" s="138"/>
      <c r="X33" s="138"/>
      <c r="Y33" s="138"/>
      <c r="Z33" s="138"/>
      <c r="AA33" s="138"/>
      <c r="AB33" s="138"/>
      <c r="AC33" s="138"/>
      <c r="AD33" s="138"/>
      <c r="AE33" s="138"/>
      <c r="AF33" s="138"/>
      <c r="AG33" s="138"/>
      <c r="AH33" s="138"/>
      <c r="AI33" s="138"/>
      <c r="AJ33" s="138"/>
      <c r="AK33" s="138"/>
      <c r="AL33" s="138"/>
      <c r="AM33" s="138"/>
      <c r="AN33" s="138"/>
      <c r="AO33" s="138"/>
      <c r="AP33" s="138"/>
      <c r="AQ33" s="138"/>
      <c r="AR33" s="138"/>
      <c r="AS33" s="138"/>
      <c r="AT33" s="139"/>
    </row>
    <row r="34" spans="1:46" s="88" customFormat="1" ht="19.5" customHeight="1">
      <c r="A34" s="163">
        <v>12</v>
      </c>
      <c r="B34" s="164" t="s">
        <v>128</v>
      </c>
      <c r="C34" s="171"/>
      <c r="D34" s="146"/>
      <c r="E34" s="162"/>
      <c r="F34" s="162"/>
      <c r="G34" s="162"/>
      <c r="H34" s="162"/>
      <c r="I34" s="162"/>
      <c r="J34" s="162"/>
      <c r="K34" s="162"/>
      <c r="L34" s="137"/>
      <c r="M34" s="138"/>
      <c r="N34" s="138"/>
      <c r="O34" s="138"/>
      <c r="P34" s="138"/>
      <c r="Q34" s="138"/>
      <c r="R34" s="138"/>
      <c r="S34" s="138"/>
      <c r="T34" s="138"/>
      <c r="U34" s="138"/>
      <c r="V34" s="138"/>
      <c r="W34" s="138"/>
      <c r="X34" s="138"/>
      <c r="Y34" s="138"/>
      <c r="Z34" s="138"/>
      <c r="AA34" s="138"/>
      <c r="AB34" s="138"/>
      <c r="AC34" s="138"/>
      <c r="AD34" s="138"/>
      <c r="AE34" s="138"/>
      <c r="AF34" s="138"/>
      <c r="AG34" s="138"/>
      <c r="AH34" s="138"/>
      <c r="AI34" s="138"/>
      <c r="AJ34" s="138"/>
      <c r="AK34" s="138"/>
      <c r="AL34" s="138"/>
      <c r="AM34" s="138"/>
      <c r="AN34" s="138"/>
      <c r="AO34" s="138"/>
      <c r="AP34" s="138"/>
      <c r="AQ34" s="138"/>
      <c r="AR34" s="138"/>
      <c r="AS34" s="138"/>
      <c r="AT34" s="139"/>
    </row>
    <row r="35" spans="1:46" s="88" customFormat="1" ht="19.5" customHeight="1">
      <c r="A35" s="167"/>
      <c r="B35" s="168" t="s">
        <v>151</v>
      </c>
      <c r="C35" s="169">
        <f>SUM(C32:C34)</f>
        <v>0</v>
      </c>
      <c r="D35" s="146"/>
      <c r="E35" s="162"/>
      <c r="F35" s="162"/>
      <c r="G35" s="162"/>
      <c r="H35" s="162"/>
      <c r="I35" s="162"/>
      <c r="J35" s="162"/>
      <c r="K35" s="162"/>
      <c r="L35" s="137"/>
      <c r="M35" s="138"/>
      <c r="N35" s="138"/>
      <c r="O35" s="138"/>
      <c r="P35" s="138"/>
      <c r="Q35" s="138"/>
      <c r="R35" s="138"/>
      <c r="S35" s="138"/>
      <c r="T35" s="138"/>
      <c r="U35" s="138"/>
      <c r="V35" s="138"/>
      <c r="W35" s="138"/>
      <c r="X35" s="138"/>
      <c r="Y35" s="138"/>
      <c r="Z35" s="138"/>
      <c r="AA35" s="138"/>
      <c r="AB35" s="138"/>
      <c r="AC35" s="138"/>
      <c r="AD35" s="138"/>
      <c r="AE35" s="138"/>
      <c r="AF35" s="138"/>
      <c r="AG35" s="138"/>
      <c r="AH35" s="138"/>
      <c r="AI35" s="138"/>
      <c r="AJ35" s="138"/>
      <c r="AK35" s="138"/>
      <c r="AL35" s="138"/>
      <c r="AM35" s="138"/>
      <c r="AN35" s="138"/>
      <c r="AO35" s="138"/>
      <c r="AP35" s="138"/>
      <c r="AQ35" s="138"/>
      <c r="AR35" s="138"/>
      <c r="AS35" s="138"/>
      <c r="AT35" s="139"/>
    </row>
    <row r="36" spans="1:46" s="88" customFormat="1" ht="19.5" customHeight="1">
      <c r="A36" s="172"/>
      <c r="B36" s="173" t="s">
        <v>152</v>
      </c>
      <c r="C36" s="174">
        <f>C19+C23+C30+C35</f>
        <v>27.4</v>
      </c>
      <c r="D36" s="146"/>
      <c r="E36" s="162"/>
      <c r="F36" s="162"/>
      <c r="G36" s="162"/>
      <c r="H36" s="162"/>
      <c r="I36" s="162"/>
      <c r="J36" s="162"/>
      <c r="K36" s="162"/>
      <c r="L36" s="208"/>
      <c r="M36" s="209"/>
      <c r="N36" s="209"/>
      <c r="O36" s="209"/>
      <c r="P36" s="209"/>
      <c r="Q36" s="209"/>
      <c r="R36" s="209"/>
      <c r="S36" s="209"/>
      <c r="T36" s="209"/>
      <c r="U36" s="209"/>
      <c r="V36" s="209"/>
      <c r="W36" s="209"/>
      <c r="X36" s="209"/>
      <c r="Y36" s="209"/>
      <c r="Z36" s="209"/>
      <c r="AA36" s="209"/>
      <c r="AB36" s="209"/>
      <c r="AC36" s="209"/>
      <c r="AD36" s="209"/>
      <c r="AE36" s="209"/>
      <c r="AF36" s="209"/>
      <c r="AG36" s="209"/>
      <c r="AH36" s="209"/>
      <c r="AI36" s="209"/>
      <c r="AJ36" s="209"/>
      <c r="AK36" s="209"/>
      <c r="AL36" s="209"/>
      <c r="AM36" s="209"/>
      <c r="AN36" s="209"/>
      <c r="AO36" s="209"/>
      <c r="AP36" s="209"/>
      <c r="AQ36" s="209"/>
      <c r="AR36" s="209"/>
      <c r="AS36" s="209"/>
      <c r="AT36" s="210"/>
    </row>
  </sheetData>
  <sheetProtection/>
  <mergeCells count="5">
    <mergeCell ref="A4:A6"/>
    <mergeCell ref="A9:A14"/>
    <mergeCell ref="C4:D4"/>
    <mergeCell ref="C5:D5"/>
    <mergeCell ref="C6:D6"/>
  </mergeCells>
  <printOptions/>
  <pageMargins left="0.7086614173228347" right="0.7086614173228347" top="0.7480314960629921" bottom="0.7480314960629921" header="0.31496062992125984" footer="0.31496062992125984"/>
  <pageSetup horizontalDpi="600" verticalDpi="600" orientation="landscape" paperSize="8" scale="77" r:id="rId2"/>
  <drawing r:id="rId1"/>
</worksheet>
</file>

<file path=xl/worksheets/sheet3.xml><?xml version="1.0" encoding="utf-8"?>
<worksheet xmlns="http://schemas.openxmlformats.org/spreadsheetml/2006/main" xmlns:r="http://schemas.openxmlformats.org/officeDocument/2006/relationships">
  <sheetPr>
    <tabColor rgb="FFFFC000"/>
  </sheetPr>
  <dimension ref="A1:DC51"/>
  <sheetViews>
    <sheetView showGridLines="0" zoomScalePageLayoutView="0" workbookViewId="0" topLeftCell="A1">
      <selection activeCell="A1" sqref="A1"/>
    </sheetView>
  </sheetViews>
  <sheetFormatPr defaultColWidth="3.125" defaultRowHeight="17.25" customHeight="1"/>
  <cols>
    <col min="1" max="40" width="3.625" style="129" customWidth="1"/>
    <col min="41" max="41" width="3.125" style="129" customWidth="1"/>
    <col min="42" max="42" width="3.125" style="550" customWidth="1"/>
    <col min="43" max="61" width="3.125" style="129" customWidth="1"/>
    <col min="62" max="63" width="5.875" style="129" bestFit="1" customWidth="1"/>
    <col min="64" max="65" width="4.125" style="129" bestFit="1" customWidth="1"/>
    <col min="66" max="16384" width="3.125" style="129" customWidth="1"/>
  </cols>
  <sheetData>
    <row r="1" spans="1:107" s="128" customFormat="1" ht="32.25">
      <c r="A1" s="127" t="s">
        <v>132</v>
      </c>
      <c r="K1" s="142" t="s">
        <v>131</v>
      </c>
      <c r="AP1" s="547"/>
      <c r="BC1" s="195" t="s">
        <v>192</v>
      </c>
      <c r="BD1" s="196"/>
      <c r="BE1" s="197"/>
      <c r="BF1" s="197"/>
      <c r="BG1" s="197"/>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row>
    <row r="2" spans="1:107" ht="39.75" customHeight="1">
      <c r="A2" s="230" t="s">
        <v>147</v>
      </c>
      <c r="B2" s="230"/>
      <c r="C2" s="230"/>
      <c r="D2" s="230"/>
      <c r="E2" s="234" t="s">
        <v>183</v>
      </c>
      <c r="F2" s="234"/>
      <c r="G2" s="234"/>
      <c r="H2" s="234"/>
      <c r="I2" s="234"/>
      <c r="J2" s="234"/>
      <c r="K2" s="234"/>
      <c r="L2" s="234"/>
      <c r="M2" s="234"/>
      <c r="N2" s="234"/>
      <c r="O2" s="234"/>
      <c r="P2" s="234"/>
      <c r="Q2" s="234"/>
      <c r="R2" s="234"/>
      <c r="S2" s="234"/>
      <c r="T2" s="234"/>
      <c r="U2" s="234"/>
      <c r="V2" s="234"/>
      <c r="W2" s="234"/>
      <c r="X2" s="234"/>
      <c r="Y2" s="234"/>
      <c r="Z2" s="234"/>
      <c r="AA2" s="234"/>
      <c r="AB2" s="234"/>
      <c r="AC2" s="234"/>
      <c r="AD2" s="178"/>
      <c r="AE2" s="178"/>
      <c r="AF2" s="178"/>
      <c r="AG2" s="178"/>
      <c r="AH2" s="178"/>
      <c r="AI2" s="178"/>
      <c r="AJ2" s="178"/>
      <c r="AK2" s="178"/>
      <c r="AL2" s="178"/>
      <c r="AM2" s="178"/>
      <c r="AN2" s="178"/>
      <c r="AO2" s="178"/>
      <c r="AP2" s="548"/>
      <c r="AQ2" s="178"/>
      <c r="AR2" s="178"/>
      <c r="AS2" s="178"/>
      <c r="AT2" s="178"/>
      <c r="AU2" s="178"/>
      <c r="AV2" s="178"/>
      <c r="AW2" s="178"/>
      <c r="AX2" s="178"/>
      <c r="AY2" s="178"/>
      <c r="AZ2" s="178"/>
      <c r="BA2" s="178"/>
      <c r="BB2" s="178"/>
      <c r="BC2" s="198"/>
      <c r="BD2" s="199"/>
      <c r="BE2" s="199"/>
      <c r="BF2" s="199"/>
      <c r="BG2" s="199"/>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1"/>
    </row>
    <row r="3" spans="1:107" ht="39.75" customHeight="1">
      <c r="A3" s="230" t="s">
        <v>146</v>
      </c>
      <c r="B3" s="230"/>
      <c r="C3" s="230"/>
      <c r="D3" s="230"/>
      <c r="E3" s="234" t="s">
        <v>182</v>
      </c>
      <c r="F3" s="234"/>
      <c r="G3" s="234"/>
      <c r="H3" s="234"/>
      <c r="I3" s="234"/>
      <c r="J3" s="234"/>
      <c r="K3" s="234"/>
      <c r="L3" s="234"/>
      <c r="M3" s="234"/>
      <c r="N3" s="234"/>
      <c r="O3" s="234"/>
      <c r="P3" s="234"/>
      <c r="Q3" s="234"/>
      <c r="R3" s="234"/>
      <c r="S3" s="234"/>
      <c r="T3" s="234"/>
      <c r="U3" s="234"/>
      <c r="V3" s="234"/>
      <c r="W3" s="234"/>
      <c r="X3" s="234"/>
      <c r="Y3" s="234"/>
      <c r="Z3" s="234"/>
      <c r="AA3" s="234"/>
      <c r="AB3" s="234"/>
      <c r="AC3" s="234"/>
      <c r="AD3" s="178"/>
      <c r="AE3" s="178"/>
      <c r="AF3" s="178"/>
      <c r="AG3" s="178"/>
      <c r="AH3" s="178"/>
      <c r="AI3" s="178"/>
      <c r="AJ3" s="178"/>
      <c r="AK3" s="178"/>
      <c r="AL3" s="178"/>
      <c r="AM3" s="178"/>
      <c r="AN3" s="178"/>
      <c r="AO3" s="178"/>
      <c r="AP3" s="548"/>
      <c r="AQ3" s="178"/>
      <c r="AR3" s="178"/>
      <c r="AS3" s="178"/>
      <c r="AT3" s="178"/>
      <c r="AU3" s="178"/>
      <c r="AV3" s="178"/>
      <c r="AW3" s="178"/>
      <c r="AX3" s="178"/>
      <c r="AY3" s="178"/>
      <c r="AZ3" s="178"/>
      <c r="BA3" s="178"/>
      <c r="BB3" s="178"/>
      <c r="BC3" s="202"/>
      <c r="BD3" s="203"/>
      <c r="BE3" s="203"/>
      <c r="BF3" s="203"/>
      <c r="BG3" s="203"/>
      <c r="BH3" s="203"/>
      <c r="BI3" s="203"/>
      <c r="BJ3" s="203"/>
      <c r="BK3" s="203"/>
      <c r="BL3" s="203"/>
      <c r="BM3" s="203"/>
      <c r="BN3" s="203"/>
      <c r="BO3" s="203"/>
      <c r="BP3" s="203"/>
      <c r="BQ3" s="203"/>
      <c r="BR3" s="203"/>
      <c r="BS3" s="203"/>
      <c r="BT3" s="203"/>
      <c r="BU3" s="203"/>
      <c r="BV3" s="203"/>
      <c r="BW3" s="203"/>
      <c r="BX3" s="203"/>
      <c r="BY3" s="203"/>
      <c r="BZ3" s="203"/>
      <c r="CA3" s="203"/>
      <c r="CB3" s="203"/>
      <c r="CC3" s="203"/>
      <c r="CD3" s="203"/>
      <c r="CE3" s="203"/>
      <c r="CF3" s="203"/>
      <c r="CG3" s="203"/>
      <c r="CH3" s="203"/>
      <c r="CI3" s="203"/>
      <c r="CJ3" s="203"/>
      <c r="CK3" s="203"/>
      <c r="CL3" s="203"/>
      <c r="CM3" s="203"/>
      <c r="CN3" s="203"/>
      <c r="CO3" s="203"/>
      <c r="CP3" s="203"/>
      <c r="CQ3" s="203"/>
      <c r="CR3" s="203"/>
      <c r="CS3" s="203"/>
      <c r="CT3" s="203"/>
      <c r="CU3" s="203"/>
      <c r="CV3" s="203"/>
      <c r="CW3" s="203"/>
      <c r="CX3" s="203"/>
      <c r="CY3" s="203"/>
      <c r="CZ3" s="203"/>
      <c r="DA3" s="203"/>
      <c r="DB3" s="203"/>
      <c r="DC3" s="204"/>
    </row>
    <row r="4" spans="1:107" ht="39.75" customHeight="1">
      <c r="A4" s="230" t="s">
        <v>179</v>
      </c>
      <c r="B4" s="230"/>
      <c r="C4" s="230"/>
      <c r="D4" s="230"/>
      <c r="E4" s="234" t="s">
        <v>184</v>
      </c>
      <c r="F4" s="234"/>
      <c r="G4" s="234"/>
      <c r="H4" s="234"/>
      <c r="I4" s="234"/>
      <c r="J4" s="234"/>
      <c r="K4" s="234"/>
      <c r="L4" s="234"/>
      <c r="M4" s="234"/>
      <c r="N4" s="234"/>
      <c r="O4" s="234"/>
      <c r="P4" s="234"/>
      <c r="Q4" s="234"/>
      <c r="R4" s="234"/>
      <c r="S4" s="234"/>
      <c r="T4" s="234"/>
      <c r="U4" s="234"/>
      <c r="V4" s="234"/>
      <c r="W4" s="234"/>
      <c r="X4" s="234"/>
      <c r="Y4" s="234"/>
      <c r="Z4" s="234"/>
      <c r="AA4" s="234"/>
      <c r="AB4" s="234"/>
      <c r="AC4" s="234"/>
      <c r="AD4" s="178"/>
      <c r="AE4" s="178"/>
      <c r="AF4" s="178"/>
      <c r="AG4" s="178"/>
      <c r="AH4" s="178"/>
      <c r="AI4" s="178"/>
      <c r="AJ4" s="178"/>
      <c r="AK4" s="178"/>
      <c r="AL4" s="178"/>
      <c r="AM4" s="178"/>
      <c r="AN4" s="178"/>
      <c r="AO4" s="178"/>
      <c r="AP4" s="548"/>
      <c r="AQ4" s="178"/>
      <c r="AR4" s="178"/>
      <c r="AS4" s="178"/>
      <c r="AT4" s="178"/>
      <c r="AU4" s="178"/>
      <c r="AV4" s="178"/>
      <c r="AW4" s="178"/>
      <c r="AX4" s="178"/>
      <c r="AY4" s="178"/>
      <c r="AZ4" s="178"/>
      <c r="BA4" s="178"/>
      <c r="BB4" s="178"/>
      <c r="BC4" s="202"/>
      <c r="BD4" s="203"/>
      <c r="BE4" s="203"/>
      <c r="BF4" s="203"/>
      <c r="BG4" s="203"/>
      <c r="BH4" s="203"/>
      <c r="BI4" s="203"/>
      <c r="BJ4" s="203"/>
      <c r="BK4" s="203"/>
      <c r="BL4" s="203"/>
      <c r="BM4" s="203"/>
      <c r="BN4" s="203"/>
      <c r="BO4" s="203"/>
      <c r="BP4" s="203"/>
      <c r="BQ4" s="203"/>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4"/>
    </row>
    <row r="5" spans="1:107" ht="39.75" customHeight="1">
      <c r="A5" s="231" t="s">
        <v>159</v>
      </c>
      <c r="B5" s="232"/>
      <c r="C5" s="232"/>
      <c r="D5" s="233"/>
      <c r="E5" s="235" t="s">
        <v>178</v>
      </c>
      <c r="F5" s="236"/>
      <c r="G5" s="236"/>
      <c r="H5" s="236"/>
      <c r="I5" s="236"/>
      <c r="J5" s="236"/>
      <c r="K5" s="236"/>
      <c r="L5" s="236"/>
      <c r="M5" s="236"/>
      <c r="N5" s="236"/>
      <c r="O5" s="236"/>
      <c r="P5" s="236"/>
      <c r="Q5" s="236"/>
      <c r="R5" s="236"/>
      <c r="S5" s="236"/>
      <c r="T5" s="236"/>
      <c r="U5" s="236"/>
      <c r="V5" s="236"/>
      <c r="W5" s="236"/>
      <c r="X5" s="236"/>
      <c r="Y5" s="236"/>
      <c r="Z5" s="236"/>
      <c r="AA5" s="236"/>
      <c r="AB5" s="236"/>
      <c r="AC5" s="237"/>
      <c r="AD5" s="178"/>
      <c r="AE5" s="178"/>
      <c r="AF5" s="178"/>
      <c r="AG5" s="178"/>
      <c r="AH5" s="178"/>
      <c r="AI5" s="178"/>
      <c r="AJ5" s="178"/>
      <c r="AK5" s="178"/>
      <c r="AL5" s="178"/>
      <c r="AM5" s="178"/>
      <c r="AN5" s="178"/>
      <c r="AO5" s="178"/>
      <c r="AP5" s="548"/>
      <c r="AQ5" s="178"/>
      <c r="AR5" s="178"/>
      <c r="AS5" s="178"/>
      <c r="AT5" s="178"/>
      <c r="AU5" s="178"/>
      <c r="AV5" s="178"/>
      <c r="AW5" s="178"/>
      <c r="AX5" s="178"/>
      <c r="AY5" s="178"/>
      <c r="AZ5" s="178"/>
      <c r="BA5" s="178"/>
      <c r="BB5" s="178"/>
      <c r="BC5" s="202"/>
      <c r="BD5" s="203"/>
      <c r="BE5" s="203"/>
      <c r="BF5" s="203"/>
      <c r="BG5" s="203"/>
      <c r="BH5" s="203"/>
      <c r="BI5" s="203"/>
      <c r="BJ5" s="203"/>
      <c r="BK5" s="203"/>
      <c r="BL5" s="203"/>
      <c r="BM5" s="203"/>
      <c r="BN5" s="203"/>
      <c r="BO5" s="203"/>
      <c r="BP5" s="203"/>
      <c r="BQ5" s="203"/>
      <c r="BR5" s="203"/>
      <c r="BS5" s="203"/>
      <c r="BT5" s="203"/>
      <c r="BU5" s="203"/>
      <c r="BV5" s="203"/>
      <c r="BW5" s="203"/>
      <c r="BX5" s="203"/>
      <c r="BY5" s="203"/>
      <c r="BZ5" s="203"/>
      <c r="CA5" s="203"/>
      <c r="CB5" s="203"/>
      <c r="CC5" s="203"/>
      <c r="CD5" s="203"/>
      <c r="CE5" s="203"/>
      <c r="CF5" s="203"/>
      <c r="CG5" s="203"/>
      <c r="CH5" s="203"/>
      <c r="CI5" s="203"/>
      <c r="CJ5" s="203"/>
      <c r="CK5" s="203"/>
      <c r="CL5" s="203"/>
      <c r="CM5" s="203"/>
      <c r="CN5" s="203"/>
      <c r="CO5" s="203"/>
      <c r="CP5" s="203"/>
      <c r="CQ5" s="203"/>
      <c r="CR5" s="203"/>
      <c r="CS5" s="203"/>
      <c r="CT5" s="203"/>
      <c r="CU5" s="203"/>
      <c r="CV5" s="203"/>
      <c r="CW5" s="203"/>
      <c r="CX5" s="203"/>
      <c r="CY5" s="203"/>
      <c r="CZ5" s="203"/>
      <c r="DA5" s="203"/>
      <c r="DB5" s="203"/>
      <c r="DC5" s="204"/>
    </row>
    <row r="6" spans="1:107" ht="39.75" customHeight="1">
      <c r="A6" s="230" t="s">
        <v>148</v>
      </c>
      <c r="B6" s="230"/>
      <c r="C6" s="230"/>
      <c r="D6" s="230"/>
      <c r="E6" s="257">
        <v>26</v>
      </c>
      <c r="F6" s="256"/>
      <c r="G6" s="256"/>
      <c r="H6" s="179" t="s">
        <v>149</v>
      </c>
      <c r="I6" s="180"/>
      <c r="J6" s="180"/>
      <c r="K6" s="180"/>
      <c r="L6" s="180"/>
      <c r="M6" s="180"/>
      <c r="N6" s="180"/>
      <c r="O6" s="180"/>
      <c r="P6" s="180"/>
      <c r="Q6" s="180"/>
      <c r="R6" s="180"/>
      <c r="S6" s="180"/>
      <c r="T6" s="180"/>
      <c r="U6" s="180"/>
      <c r="V6" s="180"/>
      <c r="W6" s="180"/>
      <c r="X6" s="180"/>
      <c r="Y6" s="180"/>
      <c r="Z6" s="180"/>
      <c r="AA6" s="180"/>
      <c r="AB6" s="180"/>
      <c r="AC6" s="181"/>
      <c r="AD6" s="178"/>
      <c r="AE6" s="178"/>
      <c r="AF6" s="178"/>
      <c r="AG6" s="178"/>
      <c r="AH6" s="178"/>
      <c r="AI6" s="178"/>
      <c r="AJ6" s="178"/>
      <c r="AK6" s="178"/>
      <c r="AL6" s="178"/>
      <c r="AM6" s="178"/>
      <c r="AN6" s="178"/>
      <c r="AO6" s="178"/>
      <c r="AP6" s="548"/>
      <c r="AQ6" s="178"/>
      <c r="AR6" s="178"/>
      <c r="AS6" s="178"/>
      <c r="AT6" s="178"/>
      <c r="AU6" s="178"/>
      <c r="AV6" s="178"/>
      <c r="AW6" s="178"/>
      <c r="AX6" s="178"/>
      <c r="AY6" s="178"/>
      <c r="AZ6" s="178"/>
      <c r="BA6" s="178"/>
      <c r="BB6" s="178"/>
      <c r="BC6" s="202"/>
      <c r="BD6" s="203"/>
      <c r="BE6" s="203"/>
      <c r="BF6" s="203"/>
      <c r="BG6" s="203"/>
      <c r="BH6" s="203"/>
      <c r="BI6" s="203"/>
      <c r="BJ6" s="203"/>
      <c r="BK6" s="203"/>
      <c r="BL6" s="203"/>
      <c r="BM6" s="203"/>
      <c r="BN6" s="203"/>
      <c r="BO6" s="203"/>
      <c r="BP6" s="203"/>
      <c r="BQ6" s="203"/>
      <c r="BR6" s="203"/>
      <c r="BS6" s="203"/>
      <c r="BT6" s="203"/>
      <c r="BU6" s="203"/>
      <c r="BV6" s="203"/>
      <c r="BW6" s="203"/>
      <c r="BX6" s="203"/>
      <c r="BY6" s="203"/>
      <c r="BZ6" s="203"/>
      <c r="CA6" s="203"/>
      <c r="CB6" s="203"/>
      <c r="CC6" s="203"/>
      <c r="CD6" s="203"/>
      <c r="CE6" s="203"/>
      <c r="CF6" s="203"/>
      <c r="CG6" s="203"/>
      <c r="CH6" s="203"/>
      <c r="CI6" s="203"/>
      <c r="CJ6" s="203"/>
      <c r="CK6" s="203"/>
      <c r="CL6" s="203"/>
      <c r="CM6" s="203"/>
      <c r="CN6" s="203"/>
      <c r="CO6" s="203"/>
      <c r="CP6" s="203"/>
      <c r="CQ6" s="203"/>
      <c r="CR6" s="203"/>
      <c r="CS6" s="203"/>
      <c r="CT6" s="203"/>
      <c r="CU6" s="203"/>
      <c r="CV6" s="203"/>
      <c r="CW6" s="203"/>
      <c r="CX6" s="203"/>
      <c r="CY6" s="203"/>
      <c r="CZ6" s="203"/>
      <c r="DA6" s="203"/>
      <c r="DB6" s="203"/>
      <c r="DC6" s="204"/>
    </row>
    <row r="7" spans="1:107" ht="39.75" customHeight="1">
      <c r="A7" s="230" t="s">
        <v>141</v>
      </c>
      <c r="B7" s="230"/>
      <c r="C7" s="230"/>
      <c r="D7" s="230"/>
      <c r="E7" s="257">
        <v>26</v>
      </c>
      <c r="F7" s="256"/>
      <c r="G7" s="256"/>
      <c r="H7" s="179" t="s">
        <v>142</v>
      </c>
      <c r="I7" s="256">
        <v>6</v>
      </c>
      <c r="J7" s="256"/>
      <c r="K7" s="179" t="s">
        <v>143</v>
      </c>
      <c r="L7" s="256">
        <v>1</v>
      </c>
      <c r="M7" s="256"/>
      <c r="N7" s="179" t="s">
        <v>144</v>
      </c>
      <c r="O7" s="179"/>
      <c r="P7" s="179"/>
      <c r="Q7" s="256">
        <v>27</v>
      </c>
      <c r="R7" s="256"/>
      <c r="S7" s="256"/>
      <c r="T7" s="179" t="s">
        <v>142</v>
      </c>
      <c r="U7" s="256">
        <v>5</v>
      </c>
      <c r="V7" s="256"/>
      <c r="W7" s="179" t="s">
        <v>143</v>
      </c>
      <c r="X7" s="256">
        <v>31</v>
      </c>
      <c r="Y7" s="256"/>
      <c r="Z7" s="179" t="s">
        <v>145</v>
      </c>
      <c r="AA7" s="179"/>
      <c r="AB7" s="179"/>
      <c r="AC7" s="182"/>
      <c r="AD7" s="178"/>
      <c r="AE7" s="178"/>
      <c r="AF7" s="178"/>
      <c r="AG7" s="178"/>
      <c r="AH7" s="178"/>
      <c r="AI7" s="178"/>
      <c r="AJ7" s="178"/>
      <c r="AK7" s="178"/>
      <c r="AL7" s="178"/>
      <c r="AM7" s="178"/>
      <c r="AN7" s="178"/>
      <c r="AO7" s="178"/>
      <c r="AP7" s="548"/>
      <c r="AQ7" s="178"/>
      <c r="AR7" s="178"/>
      <c r="AS7" s="178"/>
      <c r="AT7" s="178"/>
      <c r="AU7" s="178"/>
      <c r="AV7" s="178"/>
      <c r="AW7" s="178"/>
      <c r="AX7" s="178"/>
      <c r="AY7" s="178"/>
      <c r="AZ7" s="178"/>
      <c r="BA7" s="178"/>
      <c r="BB7" s="178"/>
      <c r="BC7" s="202"/>
      <c r="BD7" s="203"/>
      <c r="BE7" s="203"/>
      <c r="BF7" s="203"/>
      <c r="BG7" s="203"/>
      <c r="BH7" s="203"/>
      <c r="BI7" s="203"/>
      <c r="BJ7" s="203"/>
      <c r="BK7" s="203"/>
      <c r="BL7" s="203"/>
      <c r="BM7" s="203"/>
      <c r="BN7" s="203"/>
      <c r="BO7" s="203"/>
      <c r="BP7" s="203"/>
      <c r="BQ7" s="203"/>
      <c r="BR7" s="203"/>
      <c r="BS7" s="203"/>
      <c r="BT7" s="203"/>
      <c r="BU7" s="203"/>
      <c r="BV7" s="203"/>
      <c r="BW7" s="203"/>
      <c r="BX7" s="203"/>
      <c r="BY7" s="203"/>
      <c r="BZ7" s="203"/>
      <c r="CA7" s="203"/>
      <c r="CB7" s="203"/>
      <c r="CC7" s="203"/>
      <c r="CD7" s="203"/>
      <c r="CE7" s="203"/>
      <c r="CF7" s="203"/>
      <c r="CG7" s="203"/>
      <c r="CH7" s="203"/>
      <c r="CI7" s="203"/>
      <c r="CJ7" s="203"/>
      <c r="CK7" s="203"/>
      <c r="CL7" s="203"/>
      <c r="CM7" s="203"/>
      <c r="CN7" s="203"/>
      <c r="CO7" s="203"/>
      <c r="CP7" s="203"/>
      <c r="CQ7" s="203"/>
      <c r="CR7" s="203"/>
      <c r="CS7" s="203"/>
      <c r="CT7" s="203"/>
      <c r="CU7" s="203"/>
      <c r="CV7" s="203"/>
      <c r="CW7" s="203"/>
      <c r="CX7" s="203"/>
      <c r="CY7" s="203"/>
      <c r="CZ7" s="203"/>
      <c r="DA7" s="203"/>
      <c r="DB7" s="203"/>
      <c r="DC7" s="204"/>
    </row>
    <row r="8" spans="1:107" ht="17.25" customHeight="1">
      <c r="A8" s="178"/>
      <c r="B8" s="178"/>
      <c r="C8" s="178"/>
      <c r="D8" s="178"/>
      <c r="E8" s="178"/>
      <c r="F8" s="178"/>
      <c r="G8" s="178"/>
      <c r="H8" s="178"/>
      <c r="I8" s="178"/>
      <c r="J8" s="178"/>
      <c r="K8" s="178"/>
      <c r="L8" s="178"/>
      <c r="M8" s="178"/>
      <c r="N8" s="178"/>
      <c r="O8" s="178"/>
      <c r="P8" s="178"/>
      <c r="Q8" s="178"/>
      <c r="R8" s="178"/>
      <c r="S8" s="178"/>
      <c r="T8" s="178"/>
      <c r="U8" s="178"/>
      <c r="V8" s="178"/>
      <c r="W8" s="178"/>
      <c r="X8" s="178"/>
      <c r="Y8" s="178"/>
      <c r="Z8" s="178"/>
      <c r="AA8" s="178"/>
      <c r="AB8" s="178"/>
      <c r="AC8" s="178"/>
      <c r="AD8" s="178"/>
      <c r="AE8" s="178"/>
      <c r="AF8" s="178"/>
      <c r="AG8" s="178"/>
      <c r="AH8" s="178"/>
      <c r="AI8" s="178"/>
      <c r="AJ8" s="178"/>
      <c r="AK8" s="178"/>
      <c r="AL8" s="178"/>
      <c r="AM8" s="178"/>
      <c r="AN8" s="178"/>
      <c r="AO8" s="178"/>
      <c r="AP8" s="548"/>
      <c r="AQ8" s="178"/>
      <c r="AR8" s="178"/>
      <c r="AS8" s="178"/>
      <c r="AT8" s="178"/>
      <c r="AU8" s="178"/>
      <c r="AV8" s="178"/>
      <c r="AW8" s="178"/>
      <c r="AX8" s="178"/>
      <c r="AY8" s="178"/>
      <c r="AZ8" s="178"/>
      <c r="BA8" s="178"/>
      <c r="BB8" s="178"/>
      <c r="BC8" s="202"/>
      <c r="BD8" s="203"/>
      <c r="BE8" s="203"/>
      <c r="BF8" s="203"/>
      <c r="BG8" s="203"/>
      <c r="BH8" s="203"/>
      <c r="BI8" s="203"/>
      <c r="BJ8" s="203"/>
      <c r="BK8" s="203"/>
      <c r="BL8" s="203"/>
      <c r="BM8" s="203"/>
      <c r="BN8" s="203"/>
      <c r="BO8" s="203"/>
      <c r="BP8" s="203"/>
      <c r="BQ8" s="203"/>
      <c r="BR8" s="203"/>
      <c r="BS8" s="203"/>
      <c r="BT8" s="203"/>
      <c r="BU8" s="203"/>
      <c r="BV8" s="203"/>
      <c r="BW8" s="203"/>
      <c r="BX8" s="203"/>
      <c r="BY8" s="203"/>
      <c r="BZ8" s="203"/>
      <c r="CA8" s="203"/>
      <c r="CB8" s="203"/>
      <c r="CC8" s="203"/>
      <c r="CD8" s="203"/>
      <c r="CE8" s="203"/>
      <c r="CF8" s="203"/>
      <c r="CG8" s="203"/>
      <c r="CH8" s="203"/>
      <c r="CI8" s="203"/>
      <c r="CJ8" s="203"/>
      <c r="CK8" s="203"/>
      <c r="CL8" s="203"/>
      <c r="CM8" s="203"/>
      <c r="CN8" s="203"/>
      <c r="CO8" s="203"/>
      <c r="CP8" s="203"/>
      <c r="CQ8" s="203"/>
      <c r="CR8" s="203"/>
      <c r="CS8" s="203"/>
      <c r="CT8" s="203"/>
      <c r="CU8" s="203"/>
      <c r="CV8" s="203"/>
      <c r="CW8" s="203"/>
      <c r="CX8" s="203"/>
      <c r="CY8" s="203"/>
      <c r="CZ8" s="203"/>
      <c r="DA8" s="203"/>
      <c r="DB8" s="203"/>
      <c r="DC8" s="204"/>
    </row>
    <row r="9" spans="1:107" ht="31.5" customHeight="1">
      <c r="A9" s="366"/>
      <c r="B9" s="367"/>
      <c r="C9" s="367"/>
      <c r="D9" s="367"/>
      <c r="E9" s="367"/>
      <c r="F9" s="367"/>
      <c r="G9" s="367"/>
      <c r="H9" s="367"/>
      <c r="I9" s="368"/>
      <c r="J9" s="392" t="s">
        <v>160</v>
      </c>
      <c r="K9" s="393"/>
      <c r="L9" s="393"/>
      <c r="M9" s="394"/>
      <c r="N9" s="339" t="s">
        <v>185</v>
      </c>
      <c r="O9" s="340"/>
      <c r="P9" s="340"/>
      <c r="Q9" s="341"/>
      <c r="R9" s="339" t="s">
        <v>186</v>
      </c>
      <c r="S9" s="340"/>
      <c r="T9" s="340"/>
      <c r="U9" s="341"/>
      <c r="V9" s="348"/>
      <c r="W9" s="349"/>
      <c r="X9" s="349"/>
      <c r="Y9" s="350"/>
      <c r="Z9" s="348"/>
      <c r="AA9" s="349"/>
      <c r="AB9" s="349"/>
      <c r="AC9" s="350"/>
      <c r="AD9" s="261" t="s">
        <v>58</v>
      </c>
      <c r="AE9" s="262"/>
      <c r="AF9" s="262"/>
      <c r="AG9" s="363"/>
      <c r="AH9" s="178"/>
      <c r="AI9" s="220" t="s">
        <v>133</v>
      </c>
      <c r="AJ9" s="220"/>
      <c r="AK9" s="220"/>
      <c r="AL9" s="220"/>
      <c r="AM9" s="220"/>
      <c r="AN9" s="220"/>
      <c r="AO9" s="549"/>
      <c r="AQ9" s="183"/>
      <c r="AR9" s="183"/>
      <c r="AS9" s="183"/>
      <c r="AT9" s="183"/>
      <c r="AU9" s="183"/>
      <c r="AV9" s="183"/>
      <c r="AW9" s="183"/>
      <c r="AX9" s="183"/>
      <c r="AY9" s="183"/>
      <c r="AZ9" s="183"/>
      <c r="BA9" s="183"/>
      <c r="BB9" s="183"/>
      <c r="BC9" s="202"/>
      <c r="BD9" s="203"/>
      <c r="BE9" s="203"/>
      <c r="BF9" s="203"/>
      <c r="BG9" s="203"/>
      <c r="BH9" s="203"/>
      <c r="BI9" s="203"/>
      <c r="BJ9" s="203"/>
      <c r="BK9" s="203"/>
      <c r="BL9" s="203"/>
      <c r="BM9" s="203"/>
      <c r="BN9" s="203"/>
      <c r="BO9" s="203"/>
      <c r="BP9" s="203"/>
      <c r="BQ9" s="203"/>
      <c r="BR9" s="203"/>
      <c r="BS9" s="203"/>
      <c r="BT9" s="203"/>
      <c r="BU9" s="203"/>
      <c r="BV9" s="203"/>
      <c r="BW9" s="203"/>
      <c r="BX9" s="203"/>
      <c r="BY9" s="203"/>
      <c r="BZ9" s="203"/>
      <c r="CA9" s="203"/>
      <c r="CB9" s="203"/>
      <c r="CC9" s="203"/>
      <c r="CD9" s="203"/>
      <c r="CE9" s="203"/>
      <c r="CF9" s="203"/>
      <c r="CG9" s="203"/>
      <c r="CH9" s="203"/>
      <c r="CI9" s="203"/>
      <c r="CJ9" s="203"/>
      <c r="CK9" s="203"/>
      <c r="CL9" s="203"/>
      <c r="CM9" s="203"/>
      <c r="CN9" s="203"/>
      <c r="CO9" s="203"/>
      <c r="CP9" s="203"/>
      <c r="CQ9" s="203"/>
      <c r="CR9" s="203"/>
      <c r="CS9" s="203"/>
      <c r="CT9" s="203"/>
      <c r="CU9" s="203"/>
      <c r="CV9" s="203"/>
      <c r="CW9" s="203"/>
      <c r="CX9" s="203"/>
      <c r="CY9" s="203"/>
      <c r="CZ9" s="203"/>
      <c r="DA9" s="203"/>
      <c r="DB9" s="203"/>
      <c r="DC9" s="204"/>
    </row>
    <row r="10" spans="1:107" ht="31.5" customHeight="1">
      <c r="A10" s="369"/>
      <c r="B10" s="370"/>
      <c r="C10" s="370"/>
      <c r="D10" s="370"/>
      <c r="E10" s="370"/>
      <c r="F10" s="370"/>
      <c r="G10" s="370"/>
      <c r="H10" s="370"/>
      <c r="I10" s="371"/>
      <c r="J10" s="395"/>
      <c r="K10" s="396"/>
      <c r="L10" s="396"/>
      <c r="M10" s="397"/>
      <c r="N10" s="342"/>
      <c r="O10" s="343"/>
      <c r="P10" s="343"/>
      <c r="Q10" s="344"/>
      <c r="R10" s="342"/>
      <c r="S10" s="343"/>
      <c r="T10" s="343"/>
      <c r="U10" s="344"/>
      <c r="V10" s="351"/>
      <c r="W10" s="352"/>
      <c r="X10" s="352"/>
      <c r="Y10" s="353"/>
      <c r="Z10" s="351"/>
      <c r="AA10" s="352"/>
      <c r="AB10" s="352"/>
      <c r="AC10" s="353"/>
      <c r="AD10" s="263"/>
      <c r="AE10" s="264"/>
      <c r="AF10" s="264"/>
      <c r="AG10" s="364"/>
      <c r="AH10" s="178"/>
      <c r="AI10" s="220"/>
      <c r="AJ10" s="220"/>
      <c r="AK10" s="220"/>
      <c r="AL10" s="220"/>
      <c r="AM10" s="220"/>
      <c r="AN10" s="220"/>
      <c r="AO10" s="549"/>
      <c r="AQ10" s="183"/>
      <c r="AR10" s="183"/>
      <c r="AS10" s="183"/>
      <c r="AT10" s="183"/>
      <c r="AU10" s="183"/>
      <c r="AV10" s="183"/>
      <c r="AW10" s="183"/>
      <c r="AX10" s="183"/>
      <c r="AY10" s="183"/>
      <c r="AZ10" s="183"/>
      <c r="BA10" s="183"/>
      <c r="BB10" s="183"/>
      <c r="BC10" s="202"/>
      <c r="BD10" s="203"/>
      <c r="BE10" s="203"/>
      <c r="BF10" s="203"/>
      <c r="BG10" s="203"/>
      <c r="BH10" s="203"/>
      <c r="BI10" s="203"/>
      <c r="BJ10" s="203"/>
      <c r="BK10" s="203"/>
      <c r="BL10" s="203"/>
      <c r="BM10" s="203"/>
      <c r="BN10" s="203"/>
      <c r="BO10" s="203"/>
      <c r="BP10" s="203"/>
      <c r="BQ10" s="203"/>
      <c r="BR10" s="203"/>
      <c r="BS10" s="203"/>
      <c r="BT10" s="203"/>
      <c r="BU10" s="203"/>
      <c r="BV10" s="203"/>
      <c r="BW10" s="203"/>
      <c r="BX10" s="203"/>
      <c r="BY10" s="203"/>
      <c r="BZ10" s="203"/>
      <c r="CA10" s="203"/>
      <c r="CB10" s="203"/>
      <c r="CC10" s="203"/>
      <c r="CD10" s="203"/>
      <c r="CE10" s="203"/>
      <c r="CF10" s="203"/>
      <c r="CG10" s="203"/>
      <c r="CH10" s="203"/>
      <c r="CI10" s="203"/>
      <c r="CJ10" s="203"/>
      <c r="CK10" s="203"/>
      <c r="CL10" s="203"/>
      <c r="CM10" s="203"/>
      <c r="CN10" s="203"/>
      <c r="CO10" s="203"/>
      <c r="CP10" s="203"/>
      <c r="CQ10" s="203"/>
      <c r="CR10" s="203"/>
      <c r="CS10" s="203"/>
      <c r="CT10" s="203"/>
      <c r="CU10" s="203"/>
      <c r="CV10" s="203"/>
      <c r="CW10" s="203"/>
      <c r="CX10" s="203"/>
      <c r="CY10" s="203"/>
      <c r="CZ10" s="203"/>
      <c r="DA10" s="203"/>
      <c r="DB10" s="203"/>
      <c r="DC10" s="204"/>
    </row>
    <row r="11" spans="1:107" ht="31.5" customHeight="1">
      <c r="A11" s="369"/>
      <c r="B11" s="370"/>
      <c r="C11" s="370"/>
      <c r="D11" s="370"/>
      <c r="E11" s="370"/>
      <c r="F11" s="370"/>
      <c r="G11" s="370"/>
      <c r="H11" s="370"/>
      <c r="I11" s="371"/>
      <c r="J11" s="395"/>
      <c r="K11" s="396"/>
      <c r="L11" s="396"/>
      <c r="M11" s="397"/>
      <c r="N11" s="342"/>
      <c r="O11" s="343"/>
      <c r="P11" s="343"/>
      <c r="Q11" s="344"/>
      <c r="R11" s="342"/>
      <c r="S11" s="343"/>
      <c r="T11" s="343"/>
      <c r="U11" s="344"/>
      <c r="V11" s="351"/>
      <c r="W11" s="352"/>
      <c r="X11" s="352"/>
      <c r="Y11" s="353"/>
      <c r="Z11" s="351"/>
      <c r="AA11" s="352"/>
      <c r="AB11" s="352"/>
      <c r="AC11" s="353"/>
      <c r="AD11" s="263"/>
      <c r="AE11" s="264"/>
      <c r="AF11" s="264"/>
      <c r="AG11" s="364"/>
      <c r="AH11" s="178"/>
      <c r="AI11" s="220"/>
      <c r="AJ11" s="220"/>
      <c r="AK11" s="220"/>
      <c r="AL11" s="220"/>
      <c r="AM11" s="220"/>
      <c r="AN11" s="220"/>
      <c r="AO11" s="549"/>
      <c r="AQ11" s="183"/>
      <c r="AR11" s="183"/>
      <c r="AS11" s="183"/>
      <c r="AT11" s="183"/>
      <c r="AU11" s="183"/>
      <c r="AV11" s="183"/>
      <c r="AW11" s="183"/>
      <c r="AX11" s="183"/>
      <c r="AY11" s="183"/>
      <c r="AZ11" s="183"/>
      <c r="BA11" s="183"/>
      <c r="BB11" s="183"/>
      <c r="BC11" s="202"/>
      <c r="BD11" s="203"/>
      <c r="BE11" s="203"/>
      <c r="BF11" s="203"/>
      <c r="BG11" s="203"/>
      <c r="BH11" s="203"/>
      <c r="BI11" s="203"/>
      <c r="BJ11" s="203"/>
      <c r="BK11" s="203"/>
      <c r="BL11" s="203"/>
      <c r="BM11" s="203"/>
      <c r="BN11" s="203"/>
      <c r="BO11" s="203"/>
      <c r="BP11" s="203"/>
      <c r="BQ11" s="203"/>
      <c r="BR11" s="203"/>
      <c r="BS11" s="203"/>
      <c r="BT11" s="203"/>
      <c r="BU11" s="203"/>
      <c r="BV11" s="203"/>
      <c r="BW11" s="203"/>
      <c r="BX11" s="203"/>
      <c r="BY11" s="203"/>
      <c r="BZ11" s="203"/>
      <c r="CA11" s="203"/>
      <c r="CB11" s="203"/>
      <c r="CC11" s="203"/>
      <c r="CD11" s="203"/>
      <c r="CE11" s="203"/>
      <c r="CF11" s="203"/>
      <c r="CG11" s="203"/>
      <c r="CH11" s="203"/>
      <c r="CI11" s="203"/>
      <c r="CJ11" s="203"/>
      <c r="CK11" s="203"/>
      <c r="CL11" s="203"/>
      <c r="CM11" s="203"/>
      <c r="CN11" s="203"/>
      <c r="CO11" s="203"/>
      <c r="CP11" s="203"/>
      <c r="CQ11" s="203"/>
      <c r="CR11" s="203"/>
      <c r="CS11" s="203"/>
      <c r="CT11" s="203"/>
      <c r="CU11" s="203"/>
      <c r="CV11" s="203"/>
      <c r="CW11" s="203"/>
      <c r="CX11" s="203"/>
      <c r="CY11" s="203"/>
      <c r="CZ11" s="203"/>
      <c r="DA11" s="203"/>
      <c r="DB11" s="203"/>
      <c r="DC11" s="204"/>
    </row>
    <row r="12" spans="1:107" ht="31.5" customHeight="1">
      <c r="A12" s="372"/>
      <c r="B12" s="373"/>
      <c r="C12" s="373"/>
      <c r="D12" s="373"/>
      <c r="E12" s="373"/>
      <c r="F12" s="373"/>
      <c r="G12" s="373"/>
      <c r="H12" s="373"/>
      <c r="I12" s="374"/>
      <c r="J12" s="398"/>
      <c r="K12" s="399"/>
      <c r="L12" s="399"/>
      <c r="M12" s="400"/>
      <c r="N12" s="345"/>
      <c r="O12" s="346"/>
      <c r="P12" s="346"/>
      <c r="Q12" s="347"/>
      <c r="R12" s="345"/>
      <c r="S12" s="346"/>
      <c r="T12" s="346"/>
      <c r="U12" s="347"/>
      <c r="V12" s="354"/>
      <c r="W12" s="355"/>
      <c r="X12" s="355"/>
      <c r="Y12" s="356"/>
      <c r="Z12" s="354"/>
      <c r="AA12" s="355"/>
      <c r="AB12" s="355"/>
      <c r="AC12" s="356"/>
      <c r="AD12" s="265"/>
      <c r="AE12" s="266"/>
      <c r="AF12" s="266"/>
      <c r="AG12" s="365"/>
      <c r="AH12" s="178"/>
      <c r="AI12" s="220"/>
      <c r="AJ12" s="220"/>
      <c r="AK12" s="220"/>
      <c r="AL12" s="220"/>
      <c r="AM12" s="220"/>
      <c r="AN12" s="220"/>
      <c r="AO12" s="549"/>
      <c r="AQ12" s="183"/>
      <c r="AR12" s="183"/>
      <c r="AS12" s="183"/>
      <c r="AT12" s="183"/>
      <c r="AU12" s="183"/>
      <c r="AV12" s="183"/>
      <c r="AW12" s="183"/>
      <c r="AX12" s="183"/>
      <c r="AY12" s="183"/>
      <c r="AZ12" s="183"/>
      <c r="BA12" s="183"/>
      <c r="BB12" s="183"/>
      <c r="BC12" s="202"/>
      <c r="BD12" s="203"/>
      <c r="BE12" s="203"/>
      <c r="BF12" s="203"/>
      <c r="BG12" s="203"/>
      <c r="BH12" s="203"/>
      <c r="BI12" s="203"/>
      <c r="BJ12" s="203"/>
      <c r="BK12" s="203"/>
      <c r="BL12" s="203"/>
      <c r="BM12" s="203"/>
      <c r="BN12" s="203"/>
      <c r="BO12" s="203"/>
      <c r="BP12" s="203"/>
      <c r="BQ12" s="203"/>
      <c r="BR12" s="203"/>
      <c r="BS12" s="203"/>
      <c r="BT12" s="203"/>
      <c r="BU12" s="203"/>
      <c r="BV12" s="203"/>
      <c r="BW12" s="203"/>
      <c r="BX12" s="203"/>
      <c r="BY12" s="203"/>
      <c r="BZ12" s="203"/>
      <c r="CA12" s="203"/>
      <c r="CB12" s="203"/>
      <c r="CC12" s="203"/>
      <c r="CD12" s="203"/>
      <c r="CE12" s="203"/>
      <c r="CF12" s="203"/>
      <c r="CG12" s="203"/>
      <c r="CH12" s="203"/>
      <c r="CI12" s="203"/>
      <c r="CJ12" s="203"/>
      <c r="CK12" s="203"/>
      <c r="CL12" s="203"/>
      <c r="CM12" s="203"/>
      <c r="CN12" s="203"/>
      <c r="CO12" s="203"/>
      <c r="CP12" s="203"/>
      <c r="CQ12" s="203"/>
      <c r="CR12" s="203"/>
      <c r="CS12" s="203"/>
      <c r="CT12" s="203"/>
      <c r="CU12" s="203"/>
      <c r="CV12" s="203"/>
      <c r="CW12" s="203"/>
      <c r="CX12" s="203"/>
      <c r="CY12" s="203"/>
      <c r="CZ12" s="203"/>
      <c r="DA12" s="203"/>
      <c r="DB12" s="203"/>
      <c r="DC12" s="204"/>
    </row>
    <row r="13" spans="1:107" ht="31.5" customHeight="1">
      <c r="A13" s="434" t="s">
        <v>46</v>
      </c>
      <c r="B13" s="404" t="s">
        <v>25</v>
      </c>
      <c r="C13" s="405"/>
      <c r="D13" s="405"/>
      <c r="E13" s="405"/>
      <c r="F13" s="405"/>
      <c r="G13" s="405"/>
      <c r="H13" s="405"/>
      <c r="I13" s="406"/>
      <c r="J13" s="419"/>
      <c r="K13" s="420"/>
      <c r="L13" s="420"/>
      <c r="M13" s="421"/>
      <c r="N13" s="360">
        <v>16400000</v>
      </c>
      <c r="O13" s="361"/>
      <c r="P13" s="361"/>
      <c r="Q13" s="362"/>
      <c r="R13" s="360">
        <v>18000000</v>
      </c>
      <c r="S13" s="361"/>
      <c r="T13" s="361"/>
      <c r="U13" s="362"/>
      <c r="V13" s="381"/>
      <c r="W13" s="382"/>
      <c r="X13" s="382"/>
      <c r="Y13" s="383"/>
      <c r="Z13" s="381"/>
      <c r="AA13" s="382"/>
      <c r="AB13" s="382"/>
      <c r="AC13" s="383"/>
      <c r="AD13" s="375">
        <f aca="true" t="shared" si="0" ref="AD13:AD19">SUM(N13:AC13)</f>
        <v>34400000</v>
      </c>
      <c r="AE13" s="376"/>
      <c r="AF13" s="376"/>
      <c r="AG13" s="377"/>
      <c r="AH13" s="178"/>
      <c r="AI13" s="241" t="s">
        <v>136</v>
      </c>
      <c r="AJ13" s="241"/>
      <c r="AK13" s="241"/>
      <c r="AL13" s="241"/>
      <c r="AM13" s="241"/>
      <c r="AN13" s="241"/>
      <c r="AO13" s="546"/>
      <c r="AQ13" s="186"/>
      <c r="AR13" s="186"/>
      <c r="AS13" s="186"/>
      <c r="AT13" s="186"/>
      <c r="AU13" s="186"/>
      <c r="AV13" s="186"/>
      <c r="AW13" s="186"/>
      <c r="AX13" s="186"/>
      <c r="AY13" s="188"/>
      <c r="AZ13" s="188"/>
      <c r="BA13" s="188"/>
      <c r="BB13" s="188"/>
      <c r="BC13" s="202"/>
      <c r="BD13" s="203"/>
      <c r="BE13" s="203"/>
      <c r="BF13" s="203"/>
      <c r="BG13" s="203"/>
      <c r="BH13" s="203"/>
      <c r="BI13" s="203"/>
      <c r="BJ13" s="203"/>
      <c r="BK13" s="203"/>
      <c r="BL13" s="203"/>
      <c r="BM13" s="203"/>
      <c r="BN13" s="203"/>
      <c r="BO13" s="203"/>
      <c r="BP13" s="203"/>
      <c r="BQ13" s="203"/>
      <c r="BR13" s="203"/>
      <c r="BS13" s="203"/>
      <c r="BT13" s="203"/>
      <c r="BU13" s="203"/>
      <c r="BV13" s="203"/>
      <c r="BW13" s="203"/>
      <c r="BX13" s="203"/>
      <c r="BY13" s="203"/>
      <c r="BZ13" s="203"/>
      <c r="CA13" s="203"/>
      <c r="CB13" s="203"/>
      <c r="CC13" s="203"/>
      <c r="CD13" s="203"/>
      <c r="CE13" s="203"/>
      <c r="CF13" s="203"/>
      <c r="CG13" s="203"/>
      <c r="CH13" s="203"/>
      <c r="CI13" s="203"/>
      <c r="CJ13" s="203"/>
      <c r="CK13" s="203"/>
      <c r="CL13" s="203"/>
      <c r="CM13" s="203"/>
      <c r="CN13" s="203"/>
      <c r="CO13" s="203"/>
      <c r="CP13" s="203"/>
      <c r="CQ13" s="203"/>
      <c r="CR13" s="203"/>
      <c r="CS13" s="203"/>
      <c r="CT13" s="203"/>
      <c r="CU13" s="203"/>
      <c r="CV13" s="203"/>
      <c r="CW13" s="203"/>
      <c r="CX13" s="203"/>
      <c r="CY13" s="203"/>
      <c r="CZ13" s="203"/>
      <c r="DA13" s="203"/>
      <c r="DB13" s="203"/>
      <c r="DC13" s="204"/>
    </row>
    <row r="14" spans="1:107" ht="31.5" customHeight="1" thickBot="1">
      <c r="A14" s="435"/>
      <c r="B14" s="407" t="s">
        <v>26</v>
      </c>
      <c r="C14" s="408"/>
      <c r="D14" s="408"/>
      <c r="E14" s="408"/>
      <c r="F14" s="408"/>
      <c r="G14" s="408"/>
      <c r="H14" s="408"/>
      <c r="I14" s="409"/>
      <c r="J14" s="422"/>
      <c r="K14" s="423"/>
      <c r="L14" s="423"/>
      <c r="M14" s="424"/>
      <c r="N14" s="357">
        <v>4000000</v>
      </c>
      <c r="O14" s="358"/>
      <c r="P14" s="358"/>
      <c r="Q14" s="359"/>
      <c r="R14" s="357">
        <v>3600000</v>
      </c>
      <c r="S14" s="358"/>
      <c r="T14" s="358"/>
      <c r="U14" s="359"/>
      <c r="V14" s="384"/>
      <c r="W14" s="385"/>
      <c r="X14" s="385"/>
      <c r="Y14" s="386"/>
      <c r="Z14" s="384"/>
      <c r="AA14" s="385"/>
      <c r="AB14" s="385"/>
      <c r="AC14" s="386"/>
      <c r="AD14" s="378">
        <f t="shared" si="0"/>
        <v>7600000</v>
      </c>
      <c r="AE14" s="379"/>
      <c r="AF14" s="379"/>
      <c r="AG14" s="380"/>
      <c r="AH14" s="178"/>
      <c r="AI14" s="242" t="s">
        <v>136</v>
      </c>
      <c r="AJ14" s="242"/>
      <c r="AK14" s="242"/>
      <c r="AL14" s="242"/>
      <c r="AM14" s="242"/>
      <c r="AN14" s="242"/>
      <c r="AO14" s="546"/>
      <c r="AQ14" s="186"/>
      <c r="AR14" s="186"/>
      <c r="AS14" s="186"/>
      <c r="AT14" s="186"/>
      <c r="AU14" s="186"/>
      <c r="AV14" s="186"/>
      <c r="AW14" s="186"/>
      <c r="AX14" s="186"/>
      <c r="AY14" s="188"/>
      <c r="AZ14" s="188"/>
      <c r="BA14" s="188"/>
      <c r="BB14" s="188"/>
      <c r="BC14" s="202"/>
      <c r="BD14" s="203"/>
      <c r="BE14" s="203"/>
      <c r="BF14" s="203"/>
      <c r="BG14" s="203"/>
      <c r="BH14" s="203"/>
      <c r="BI14" s="203"/>
      <c r="BJ14" s="203"/>
      <c r="BK14" s="203"/>
      <c r="BL14" s="203"/>
      <c r="BM14" s="203"/>
      <c r="BN14" s="203"/>
      <c r="BO14" s="203"/>
      <c r="BP14" s="203"/>
      <c r="BQ14" s="203"/>
      <c r="BR14" s="203"/>
      <c r="BS14" s="203"/>
      <c r="BT14" s="203"/>
      <c r="BU14" s="203"/>
      <c r="BV14" s="203"/>
      <c r="BW14" s="203"/>
      <c r="BX14" s="203"/>
      <c r="BY14" s="203"/>
      <c r="BZ14" s="203"/>
      <c r="CA14" s="203"/>
      <c r="CB14" s="203"/>
      <c r="CC14" s="203"/>
      <c r="CD14" s="203"/>
      <c r="CE14" s="203"/>
      <c r="CF14" s="203"/>
      <c r="CG14" s="203"/>
      <c r="CH14" s="203"/>
      <c r="CI14" s="203"/>
      <c r="CJ14" s="203"/>
      <c r="CK14" s="203"/>
      <c r="CL14" s="203"/>
      <c r="CM14" s="203"/>
      <c r="CN14" s="203"/>
      <c r="CO14" s="203"/>
      <c r="CP14" s="203"/>
      <c r="CQ14" s="203"/>
      <c r="CR14" s="203"/>
      <c r="CS14" s="203"/>
      <c r="CT14" s="203"/>
      <c r="CU14" s="203"/>
      <c r="CV14" s="203"/>
      <c r="CW14" s="203"/>
      <c r="CX14" s="203"/>
      <c r="CY14" s="203"/>
      <c r="CZ14" s="203"/>
      <c r="DA14" s="203"/>
      <c r="DB14" s="203"/>
      <c r="DC14" s="204"/>
    </row>
    <row r="15" spans="1:107" ht="31.5" customHeight="1" thickTop="1">
      <c r="A15" s="387" t="s">
        <v>42</v>
      </c>
      <c r="B15" s="389" t="s">
        <v>28</v>
      </c>
      <c r="C15" s="390"/>
      <c r="D15" s="390"/>
      <c r="E15" s="390"/>
      <c r="F15" s="390"/>
      <c r="G15" s="390"/>
      <c r="H15" s="390"/>
      <c r="I15" s="391"/>
      <c r="J15" s="425"/>
      <c r="K15" s="426"/>
      <c r="L15" s="426"/>
      <c r="M15" s="427"/>
      <c r="N15" s="360">
        <v>10500000</v>
      </c>
      <c r="O15" s="361"/>
      <c r="P15" s="361"/>
      <c r="Q15" s="362"/>
      <c r="R15" s="360">
        <v>11700000</v>
      </c>
      <c r="S15" s="361"/>
      <c r="T15" s="361"/>
      <c r="U15" s="362"/>
      <c r="V15" s="300"/>
      <c r="W15" s="301"/>
      <c r="X15" s="301"/>
      <c r="Y15" s="302"/>
      <c r="Z15" s="300"/>
      <c r="AA15" s="301"/>
      <c r="AB15" s="301"/>
      <c r="AC15" s="302"/>
      <c r="AD15" s="276">
        <f t="shared" si="0"/>
        <v>22200000</v>
      </c>
      <c r="AE15" s="277"/>
      <c r="AF15" s="277"/>
      <c r="AG15" s="278"/>
      <c r="AH15" s="178"/>
      <c r="AI15" s="243" t="s">
        <v>136</v>
      </c>
      <c r="AJ15" s="243"/>
      <c r="AK15" s="243"/>
      <c r="AL15" s="243"/>
      <c r="AM15" s="243"/>
      <c r="AN15" s="243"/>
      <c r="AO15" s="546" t="s">
        <v>240</v>
      </c>
      <c r="AQ15" s="186"/>
      <c r="AR15" s="186"/>
      <c r="AS15" s="186"/>
      <c r="AT15" s="186"/>
      <c r="AU15" s="186"/>
      <c r="AV15" s="186"/>
      <c r="AW15" s="186"/>
      <c r="AX15" s="186"/>
      <c r="AY15" s="188"/>
      <c r="AZ15" s="188"/>
      <c r="BA15" s="188"/>
      <c r="BB15" s="188"/>
      <c r="BC15" s="202"/>
      <c r="BD15" s="203" t="s">
        <v>224</v>
      </c>
      <c r="BE15" s="203"/>
      <c r="BF15" s="203"/>
      <c r="BG15" s="203"/>
      <c r="BH15" s="203"/>
      <c r="BI15" s="203"/>
      <c r="BJ15" s="203"/>
      <c r="BK15" s="203"/>
      <c r="BL15" s="203"/>
      <c r="BM15" s="203"/>
      <c r="BN15" s="203"/>
      <c r="BO15" s="203"/>
      <c r="BP15" s="203"/>
      <c r="BQ15" s="203"/>
      <c r="BR15" s="203"/>
      <c r="BS15" s="203"/>
      <c r="BT15" s="203"/>
      <c r="BU15" s="203"/>
      <c r="BV15" s="203"/>
      <c r="BW15" s="203"/>
      <c r="BX15" s="203"/>
      <c r="BY15" s="203"/>
      <c r="BZ15" s="203"/>
      <c r="CA15" s="203"/>
      <c r="CB15" s="203"/>
      <c r="CC15" s="203"/>
      <c r="CD15" s="203"/>
      <c r="CE15" s="203"/>
      <c r="CF15" s="203"/>
      <c r="CG15" s="203"/>
      <c r="CH15" s="203"/>
      <c r="CI15" s="203"/>
      <c r="CJ15" s="203"/>
      <c r="CK15" s="203"/>
      <c r="CL15" s="203"/>
      <c r="CM15" s="203"/>
      <c r="CN15" s="203"/>
      <c r="CO15" s="203"/>
      <c r="CP15" s="203"/>
      <c r="CQ15" s="203"/>
      <c r="CR15" s="203"/>
      <c r="CS15" s="203"/>
      <c r="CT15" s="203"/>
      <c r="CU15" s="203"/>
      <c r="CV15" s="203"/>
      <c r="CW15" s="203"/>
      <c r="CX15" s="203"/>
      <c r="CY15" s="203"/>
      <c r="CZ15" s="203"/>
      <c r="DA15" s="203"/>
      <c r="DB15" s="203"/>
      <c r="DC15" s="204"/>
    </row>
    <row r="16" spans="1:107" ht="31.5" customHeight="1">
      <c r="A16" s="387"/>
      <c r="B16" s="324" t="s">
        <v>29</v>
      </c>
      <c r="C16" s="325"/>
      <c r="D16" s="325"/>
      <c r="E16" s="325"/>
      <c r="F16" s="325"/>
      <c r="G16" s="325"/>
      <c r="H16" s="325"/>
      <c r="I16" s="326"/>
      <c r="J16" s="428"/>
      <c r="K16" s="429"/>
      <c r="L16" s="429"/>
      <c r="M16" s="430"/>
      <c r="N16" s="244">
        <v>0</v>
      </c>
      <c r="O16" s="245"/>
      <c r="P16" s="245"/>
      <c r="Q16" s="246"/>
      <c r="R16" s="244">
        <v>0</v>
      </c>
      <c r="S16" s="245"/>
      <c r="T16" s="245"/>
      <c r="U16" s="246"/>
      <c r="V16" s="291"/>
      <c r="W16" s="292"/>
      <c r="X16" s="292"/>
      <c r="Y16" s="293"/>
      <c r="Z16" s="291"/>
      <c r="AA16" s="292"/>
      <c r="AB16" s="292"/>
      <c r="AC16" s="293"/>
      <c r="AD16" s="238">
        <f t="shared" si="0"/>
        <v>0</v>
      </c>
      <c r="AE16" s="239"/>
      <c r="AF16" s="239"/>
      <c r="AG16" s="240"/>
      <c r="AH16" s="178"/>
      <c r="AI16" s="241" t="s">
        <v>136</v>
      </c>
      <c r="AJ16" s="241"/>
      <c r="AK16" s="241"/>
      <c r="AL16" s="241"/>
      <c r="AM16" s="241"/>
      <c r="AN16" s="241"/>
      <c r="AO16" s="550"/>
      <c r="AQ16" s="186"/>
      <c r="AR16" s="186"/>
      <c r="AS16" s="186"/>
      <c r="AT16" s="186"/>
      <c r="AU16" s="186"/>
      <c r="AV16" s="186"/>
      <c r="AW16" s="186"/>
      <c r="AX16" s="186"/>
      <c r="AY16" s="188"/>
      <c r="AZ16" s="188"/>
      <c r="BA16" s="188"/>
      <c r="BB16" s="188"/>
      <c r="BC16" s="202"/>
      <c r="BD16" s="203" t="s">
        <v>232</v>
      </c>
      <c r="BE16" s="203"/>
      <c r="BF16" s="203"/>
      <c r="BG16" s="203"/>
      <c r="BH16" s="203"/>
      <c r="BI16" s="203"/>
      <c r="BJ16" s="203"/>
      <c r="BK16" s="203"/>
      <c r="BL16" s="203"/>
      <c r="BM16" s="203"/>
      <c r="BN16" s="203"/>
      <c r="BO16" s="203"/>
      <c r="BP16" s="203"/>
      <c r="BQ16" s="203"/>
      <c r="BR16" s="203"/>
      <c r="BS16" s="203"/>
      <c r="BT16" s="203"/>
      <c r="BU16" s="203"/>
      <c r="BV16" s="203"/>
      <c r="BW16" s="203"/>
      <c r="BX16" s="203"/>
      <c r="BY16" s="203"/>
      <c r="BZ16" s="203"/>
      <c r="CA16" s="203"/>
      <c r="CB16" s="203"/>
      <c r="CC16" s="203"/>
      <c r="CD16" s="203"/>
      <c r="CE16" s="203"/>
      <c r="CF16" s="203"/>
      <c r="CG16" s="203"/>
      <c r="CH16" s="203"/>
      <c r="CI16" s="203"/>
      <c r="CJ16" s="203"/>
      <c r="CK16" s="203"/>
      <c r="CL16" s="203"/>
      <c r="CM16" s="203"/>
      <c r="CN16" s="203"/>
      <c r="CO16" s="203"/>
      <c r="CP16" s="203"/>
      <c r="CQ16" s="203"/>
      <c r="CR16" s="203"/>
      <c r="CS16" s="203"/>
      <c r="CT16" s="203"/>
      <c r="CU16" s="203"/>
      <c r="CV16" s="203"/>
      <c r="CW16" s="203"/>
      <c r="CX16" s="203"/>
      <c r="CY16" s="203"/>
      <c r="CZ16" s="203"/>
      <c r="DA16" s="203"/>
      <c r="DB16" s="203"/>
      <c r="DC16" s="204"/>
    </row>
    <row r="17" spans="1:107" ht="31.5" customHeight="1">
      <c r="A17" s="387"/>
      <c r="B17" s="324" t="s">
        <v>30</v>
      </c>
      <c r="C17" s="325"/>
      <c r="D17" s="325"/>
      <c r="E17" s="325"/>
      <c r="F17" s="325"/>
      <c r="G17" s="325"/>
      <c r="H17" s="325"/>
      <c r="I17" s="326"/>
      <c r="J17" s="244">
        <v>170000000</v>
      </c>
      <c r="K17" s="245"/>
      <c r="L17" s="245"/>
      <c r="M17" s="246"/>
      <c r="N17" s="247">
        <f>$J17*'人員按分（地点群１）'!$H$32</f>
        <v>4881605.839416058</v>
      </c>
      <c r="O17" s="248"/>
      <c r="P17" s="248"/>
      <c r="Q17" s="249"/>
      <c r="R17" s="247">
        <f>$J17*'人員按分（地点群２）'!$H$32</f>
        <v>4593102.189781022</v>
      </c>
      <c r="S17" s="248"/>
      <c r="T17" s="248"/>
      <c r="U17" s="249"/>
      <c r="V17" s="247">
        <f>$J17*'人員按分（地点群３）'!$H$32</f>
        <v>0</v>
      </c>
      <c r="W17" s="248"/>
      <c r="X17" s="248"/>
      <c r="Y17" s="249"/>
      <c r="Z17" s="247">
        <f>$J17*'人員按分（地点群４）'!$H$32</f>
        <v>0</v>
      </c>
      <c r="AA17" s="248"/>
      <c r="AB17" s="248"/>
      <c r="AC17" s="249"/>
      <c r="AD17" s="238">
        <f>SUM(N17:AC17)</f>
        <v>9474708.02919708</v>
      </c>
      <c r="AE17" s="239"/>
      <c r="AF17" s="239"/>
      <c r="AG17" s="240"/>
      <c r="AH17" s="178"/>
      <c r="AI17" s="241" t="s">
        <v>137</v>
      </c>
      <c r="AJ17" s="241"/>
      <c r="AK17" s="241"/>
      <c r="AL17" s="241"/>
      <c r="AM17" s="241"/>
      <c r="AN17" s="241"/>
      <c r="AO17" s="546" t="s">
        <v>241</v>
      </c>
      <c r="AQ17" s="186"/>
      <c r="AR17" s="186"/>
      <c r="AS17" s="186"/>
      <c r="AT17" s="186"/>
      <c r="AU17" s="186"/>
      <c r="AV17" s="186"/>
      <c r="AW17" s="186"/>
      <c r="AX17" s="186"/>
      <c r="AY17" s="188"/>
      <c r="AZ17" s="188"/>
      <c r="BA17" s="188"/>
      <c r="BB17" s="188"/>
      <c r="BC17" s="202"/>
      <c r="BD17" s="203" t="s">
        <v>226</v>
      </c>
      <c r="BE17" s="203"/>
      <c r="BF17" s="203"/>
      <c r="BG17" s="203"/>
      <c r="BH17" s="203"/>
      <c r="BI17" s="203"/>
      <c r="BJ17" s="203"/>
      <c r="BK17" s="203"/>
      <c r="BL17" s="203"/>
      <c r="BM17" s="203"/>
      <c r="BN17" s="203"/>
      <c r="BO17" s="203"/>
      <c r="BP17" s="203"/>
      <c r="BQ17" s="203"/>
      <c r="BR17" s="203"/>
      <c r="BS17" s="203"/>
      <c r="BT17" s="203"/>
      <c r="BU17" s="203"/>
      <c r="BV17" s="203"/>
      <c r="BW17" s="203"/>
      <c r="BX17" s="203"/>
      <c r="BY17" s="203"/>
      <c r="BZ17" s="203"/>
      <c r="CA17" s="203"/>
      <c r="CB17" s="203"/>
      <c r="CC17" s="203"/>
      <c r="CD17" s="203"/>
      <c r="CE17" s="203"/>
      <c r="CF17" s="203"/>
      <c r="CG17" s="203"/>
      <c r="CH17" s="203"/>
      <c r="CI17" s="203"/>
      <c r="CJ17" s="203"/>
      <c r="CK17" s="203"/>
      <c r="CL17" s="203"/>
      <c r="CM17" s="203"/>
      <c r="CN17" s="203"/>
      <c r="CO17" s="203"/>
      <c r="CP17" s="203"/>
      <c r="CQ17" s="203"/>
      <c r="CR17" s="203"/>
      <c r="CS17" s="203"/>
      <c r="CT17" s="203"/>
      <c r="CU17" s="203"/>
      <c r="CV17" s="203"/>
      <c r="CW17" s="203"/>
      <c r="CX17" s="203"/>
      <c r="CY17" s="203"/>
      <c r="CZ17" s="203"/>
      <c r="DA17" s="203"/>
      <c r="DB17" s="203"/>
      <c r="DC17" s="204"/>
    </row>
    <row r="18" spans="1:107" ht="31.5" customHeight="1">
      <c r="A18" s="387"/>
      <c r="B18" s="324" t="s">
        <v>72</v>
      </c>
      <c r="C18" s="325"/>
      <c r="D18" s="325"/>
      <c r="E18" s="325"/>
      <c r="F18" s="325"/>
      <c r="G18" s="325"/>
      <c r="H18" s="325"/>
      <c r="I18" s="326"/>
      <c r="J18" s="244"/>
      <c r="K18" s="245"/>
      <c r="L18" s="245"/>
      <c r="M18" s="246"/>
      <c r="N18" s="247">
        <f>$J18*'人員按分'!$C$13</f>
        <v>0</v>
      </c>
      <c r="O18" s="248"/>
      <c r="P18" s="248"/>
      <c r="Q18" s="249"/>
      <c r="R18" s="247">
        <f>$J18*'人員按分'!$D$13</f>
        <v>0</v>
      </c>
      <c r="S18" s="248"/>
      <c r="T18" s="248"/>
      <c r="U18" s="249"/>
      <c r="V18" s="247">
        <f>$J18*'人員按分'!$E$13</f>
        <v>0</v>
      </c>
      <c r="W18" s="248"/>
      <c r="X18" s="248"/>
      <c r="Y18" s="249"/>
      <c r="Z18" s="247">
        <f>$J18*'人員按分'!$F$13</f>
        <v>0</v>
      </c>
      <c r="AA18" s="248"/>
      <c r="AB18" s="248"/>
      <c r="AC18" s="249"/>
      <c r="AD18" s="238">
        <f t="shared" si="0"/>
        <v>0</v>
      </c>
      <c r="AE18" s="239"/>
      <c r="AF18" s="239"/>
      <c r="AG18" s="240"/>
      <c r="AH18" s="178"/>
      <c r="AI18" s="241" t="s">
        <v>138</v>
      </c>
      <c r="AJ18" s="241"/>
      <c r="AK18" s="241"/>
      <c r="AL18" s="241"/>
      <c r="AM18" s="241"/>
      <c r="AN18" s="241"/>
      <c r="AO18" s="546"/>
      <c r="AQ18" s="186"/>
      <c r="AR18" s="186"/>
      <c r="AS18" s="186"/>
      <c r="AT18" s="186"/>
      <c r="AU18" s="186"/>
      <c r="AV18" s="186"/>
      <c r="AW18" s="186"/>
      <c r="AX18" s="186"/>
      <c r="AY18" s="188"/>
      <c r="AZ18" s="188"/>
      <c r="BA18" s="188"/>
      <c r="BB18" s="188"/>
      <c r="BC18" s="202"/>
      <c r="BD18" s="203" t="s">
        <v>225</v>
      </c>
      <c r="BE18" s="203"/>
      <c r="BF18" s="203"/>
      <c r="BG18" s="203"/>
      <c r="BH18" s="203"/>
      <c r="BI18" s="203"/>
      <c r="BJ18" s="203"/>
      <c r="BK18" s="203"/>
      <c r="BL18" s="203"/>
      <c r="BM18" s="203"/>
      <c r="BN18" s="203"/>
      <c r="BO18" s="203"/>
      <c r="BP18" s="203"/>
      <c r="BQ18" s="203"/>
      <c r="BR18" s="203"/>
      <c r="BS18" s="203"/>
      <c r="BT18" s="203"/>
      <c r="BU18" s="203"/>
      <c r="BV18" s="203"/>
      <c r="BW18" s="203"/>
      <c r="BX18" s="203"/>
      <c r="BY18" s="203"/>
      <c r="BZ18" s="203"/>
      <c r="CA18" s="203"/>
      <c r="CB18" s="203"/>
      <c r="CC18" s="203"/>
      <c r="CD18" s="203"/>
      <c r="CE18" s="203"/>
      <c r="CF18" s="203"/>
      <c r="CG18" s="203"/>
      <c r="CH18" s="203"/>
      <c r="CI18" s="203"/>
      <c r="CJ18" s="203"/>
      <c r="CK18" s="203"/>
      <c r="CL18" s="203"/>
      <c r="CM18" s="203"/>
      <c r="CN18" s="203"/>
      <c r="CO18" s="203"/>
      <c r="CP18" s="203"/>
      <c r="CQ18" s="203"/>
      <c r="CR18" s="203"/>
      <c r="CS18" s="203"/>
      <c r="CT18" s="203"/>
      <c r="CU18" s="203"/>
      <c r="CV18" s="203"/>
      <c r="CW18" s="203"/>
      <c r="CX18" s="203"/>
      <c r="CY18" s="203"/>
      <c r="CZ18" s="203"/>
      <c r="DA18" s="203"/>
      <c r="DB18" s="203"/>
      <c r="DC18" s="204"/>
    </row>
    <row r="19" spans="1:107" ht="31.5" customHeight="1">
      <c r="A19" s="387"/>
      <c r="B19" s="327" t="s">
        <v>32</v>
      </c>
      <c r="C19" s="328"/>
      <c r="D19" s="328"/>
      <c r="E19" s="328"/>
      <c r="F19" s="328"/>
      <c r="G19" s="328"/>
      <c r="H19" s="328"/>
      <c r="I19" s="329"/>
      <c r="J19" s="294"/>
      <c r="K19" s="295"/>
      <c r="L19" s="295"/>
      <c r="M19" s="296"/>
      <c r="N19" s="318">
        <v>216430</v>
      </c>
      <c r="O19" s="319"/>
      <c r="P19" s="319"/>
      <c r="Q19" s="320"/>
      <c r="R19" s="318">
        <v>212222</v>
      </c>
      <c r="S19" s="319"/>
      <c r="T19" s="319"/>
      <c r="U19" s="320"/>
      <c r="V19" s="336"/>
      <c r="W19" s="337"/>
      <c r="X19" s="337"/>
      <c r="Y19" s="338"/>
      <c r="Z19" s="336"/>
      <c r="AA19" s="337"/>
      <c r="AB19" s="337"/>
      <c r="AC19" s="338"/>
      <c r="AD19" s="309">
        <f t="shared" si="0"/>
        <v>428652</v>
      </c>
      <c r="AE19" s="310"/>
      <c r="AF19" s="310"/>
      <c r="AG19" s="311"/>
      <c r="AH19" s="178"/>
      <c r="AI19" s="241" t="s">
        <v>139</v>
      </c>
      <c r="AJ19" s="241"/>
      <c r="AK19" s="241"/>
      <c r="AL19" s="241"/>
      <c r="AM19" s="241"/>
      <c r="AN19" s="241"/>
      <c r="AO19" s="546"/>
      <c r="AQ19" s="186"/>
      <c r="AR19" s="186"/>
      <c r="AS19" s="186"/>
      <c r="AT19" s="186"/>
      <c r="AU19" s="186"/>
      <c r="AV19" s="186"/>
      <c r="AW19" s="186"/>
      <c r="AX19" s="186"/>
      <c r="AY19" s="188"/>
      <c r="AZ19" s="188"/>
      <c r="BA19" s="188"/>
      <c r="BB19" s="188"/>
      <c r="BC19" s="202"/>
      <c r="BD19" s="203"/>
      <c r="BE19" s="203"/>
      <c r="BF19" s="203"/>
      <c r="BG19" s="203"/>
      <c r="BH19" s="203"/>
      <c r="BI19" s="203"/>
      <c r="BJ19" s="203"/>
      <c r="BK19" s="203"/>
      <c r="BL19" s="203"/>
      <c r="BM19" s="203"/>
      <c r="BN19" s="203"/>
      <c r="BO19" s="203"/>
      <c r="BP19" s="203"/>
      <c r="BQ19" s="203"/>
      <c r="BR19" s="203"/>
      <c r="BS19" s="203"/>
      <c r="BT19" s="203"/>
      <c r="BU19" s="203"/>
      <c r="BV19" s="203"/>
      <c r="BW19" s="203"/>
      <c r="BX19" s="203"/>
      <c r="BY19" s="203"/>
      <c r="BZ19" s="203"/>
      <c r="CA19" s="203"/>
      <c r="CB19" s="203"/>
      <c r="CC19" s="203"/>
      <c r="CD19" s="203"/>
      <c r="CE19" s="203"/>
      <c r="CF19" s="203"/>
      <c r="CG19" s="203"/>
      <c r="CH19" s="203"/>
      <c r="CI19" s="203"/>
      <c r="CJ19" s="203"/>
      <c r="CK19" s="203"/>
      <c r="CL19" s="203"/>
      <c r="CM19" s="203"/>
      <c r="CN19" s="203"/>
      <c r="CO19" s="203"/>
      <c r="CP19" s="203"/>
      <c r="CQ19" s="203"/>
      <c r="CR19" s="203"/>
      <c r="CS19" s="203"/>
      <c r="CT19" s="203"/>
      <c r="CU19" s="203"/>
      <c r="CV19" s="203"/>
      <c r="CW19" s="203"/>
      <c r="CX19" s="203"/>
      <c r="CY19" s="203"/>
      <c r="CZ19" s="203"/>
      <c r="DA19" s="203"/>
      <c r="DB19" s="203"/>
      <c r="DC19" s="204"/>
    </row>
    <row r="20" spans="1:107" ht="31.5" customHeight="1">
      <c r="A20" s="387"/>
      <c r="B20" s="261" t="s">
        <v>33</v>
      </c>
      <c r="C20" s="262"/>
      <c r="D20" s="262"/>
      <c r="E20" s="262"/>
      <c r="F20" s="321" t="s">
        <v>53</v>
      </c>
      <c r="G20" s="322"/>
      <c r="H20" s="322"/>
      <c r="I20" s="323"/>
      <c r="J20" s="401">
        <v>27000000</v>
      </c>
      <c r="K20" s="402"/>
      <c r="L20" s="402"/>
      <c r="M20" s="403"/>
      <c r="N20" s="247">
        <f>$J20*'人員按分'!$C$13</f>
        <v>1185365.8536585364</v>
      </c>
      <c r="O20" s="248"/>
      <c r="P20" s="248"/>
      <c r="Q20" s="249"/>
      <c r="R20" s="247">
        <f>$J20*'人員按分'!$D$13</f>
        <v>1251219.512195122</v>
      </c>
      <c r="S20" s="248"/>
      <c r="T20" s="248"/>
      <c r="U20" s="249"/>
      <c r="V20" s="247">
        <f>$J20*'人員按分'!$E$13</f>
        <v>0</v>
      </c>
      <c r="W20" s="248"/>
      <c r="X20" s="248"/>
      <c r="Y20" s="249"/>
      <c r="Z20" s="247">
        <f>$J20*'人員按分'!$F$13</f>
        <v>0</v>
      </c>
      <c r="AA20" s="248"/>
      <c r="AB20" s="248"/>
      <c r="AC20" s="249"/>
      <c r="AD20" s="276">
        <f aca="true" t="shared" si="1" ref="AD20:AD27">SUM(N20:AC20)</f>
        <v>2436585.3658536584</v>
      </c>
      <c r="AE20" s="277"/>
      <c r="AF20" s="277"/>
      <c r="AG20" s="278"/>
      <c r="AH20" s="178"/>
      <c r="AI20" s="241" t="s">
        <v>138</v>
      </c>
      <c r="AJ20" s="241"/>
      <c r="AK20" s="241"/>
      <c r="AL20" s="241"/>
      <c r="AM20" s="241"/>
      <c r="AN20" s="241"/>
      <c r="AO20" s="546" t="s">
        <v>242</v>
      </c>
      <c r="AQ20" s="186"/>
      <c r="AR20" s="186"/>
      <c r="AS20" s="186"/>
      <c r="AT20" s="186"/>
      <c r="AU20" s="186"/>
      <c r="AV20" s="186"/>
      <c r="AW20" s="186"/>
      <c r="AX20" s="186"/>
      <c r="AY20" s="188"/>
      <c r="AZ20" s="188"/>
      <c r="BA20" s="188"/>
      <c r="BB20" s="188"/>
      <c r="BC20" s="202"/>
      <c r="BD20" s="203" t="s">
        <v>228</v>
      </c>
      <c r="BE20" s="203"/>
      <c r="BF20" s="203"/>
      <c r="BG20" s="203"/>
      <c r="BH20" s="203"/>
      <c r="BI20" s="203"/>
      <c r="BJ20" s="203"/>
      <c r="BK20" s="203"/>
      <c r="BL20" s="203"/>
      <c r="BM20" s="203"/>
      <c r="BN20" s="203"/>
      <c r="BO20" s="203"/>
      <c r="BP20" s="203"/>
      <c r="BQ20" s="203"/>
      <c r="BR20" s="203"/>
      <c r="BS20" s="203"/>
      <c r="BT20" s="203"/>
      <c r="BU20" s="203"/>
      <c r="BV20" s="203"/>
      <c r="BW20" s="203"/>
      <c r="BX20" s="203"/>
      <c r="BY20" s="203"/>
      <c r="BZ20" s="203"/>
      <c r="CA20" s="203"/>
      <c r="CB20" s="203"/>
      <c r="CC20" s="203"/>
      <c r="CD20" s="203"/>
      <c r="CE20" s="203"/>
      <c r="CF20" s="203"/>
      <c r="CG20" s="203"/>
      <c r="CH20" s="203"/>
      <c r="CI20" s="203"/>
      <c r="CJ20" s="203"/>
      <c r="CK20" s="203"/>
      <c r="CL20" s="203"/>
      <c r="CM20" s="203"/>
      <c r="CN20" s="203"/>
      <c r="CO20" s="203"/>
      <c r="CP20" s="203"/>
      <c r="CQ20" s="203"/>
      <c r="CR20" s="203"/>
      <c r="CS20" s="203"/>
      <c r="CT20" s="203"/>
      <c r="CU20" s="203"/>
      <c r="CV20" s="203"/>
      <c r="CW20" s="203"/>
      <c r="CX20" s="203"/>
      <c r="CY20" s="203"/>
      <c r="CZ20" s="203"/>
      <c r="DA20" s="203"/>
      <c r="DB20" s="203"/>
      <c r="DC20" s="204"/>
    </row>
    <row r="21" spans="1:107" ht="31.5" customHeight="1">
      <c r="A21" s="387"/>
      <c r="B21" s="263"/>
      <c r="C21" s="264"/>
      <c r="D21" s="264"/>
      <c r="E21" s="264"/>
      <c r="F21" s="250" t="s">
        <v>54</v>
      </c>
      <c r="G21" s="251"/>
      <c r="H21" s="251"/>
      <c r="I21" s="252"/>
      <c r="J21" s="297"/>
      <c r="K21" s="298"/>
      <c r="L21" s="298"/>
      <c r="M21" s="299"/>
      <c r="N21" s="244">
        <v>0</v>
      </c>
      <c r="O21" s="245"/>
      <c r="P21" s="245"/>
      <c r="Q21" s="246"/>
      <c r="R21" s="244">
        <v>0</v>
      </c>
      <c r="S21" s="245"/>
      <c r="T21" s="245"/>
      <c r="U21" s="246"/>
      <c r="V21" s="291"/>
      <c r="W21" s="292"/>
      <c r="X21" s="292"/>
      <c r="Y21" s="293"/>
      <c r="Z21" s="291"/>
      <c r="AA21" s="292"/>
      <c r="AB21" s="292"/>
      <c r="AC21" s="293"/>
      <c r="AD21" s="238">
        <f t="shared" si="1"/>
        <v>0</v>
      </c>
      <c r="AE21" s="239"/>
      <c r="AF21" s="239"/>
      <c r="AG21" s="240"/>
      <c r="AH21" s="178"/>
      <c r="AI21" s="241" t="s">
        <v>139</v>
      </c>
      <c r="AJ21" s="241"/>
      <c r="AK21" s="241"/>
      <c r="AL21" s="241"/>
      <c r="AM21" s="241"/>
      <c r="AN21" s="241"/>
      <c r="AO21" s="546"/>
      <c r="AQ21" s="186"/>
      <c r="AR21" s="186"/>
      <c r="AS21" s="186"/>
      <c r="AT21" s="186"/>
      <c r="AU21" s="186"/>
      <c r="AV21" s="186"/>
      <c r="AW21" s="186"/>
      <c r="AX21" s="186"/>
      <c r="AY21" s="188"/>
      <c r="AZ21" s="188"/>
      <c r="BA21" s="188"/>
      <c r="BB21" s="188"/>
      <c r="BC21" s="202"/>
      <c r="BD21" s="203" t="s">
        <v>227</v>
      </c>
      <c r="BE21" s="203"/>
      <c r="BF21" s="203"/>
      <c r="BG21" s="203"/>
      <c r="BH21" s="203"/>
      <c r="BI21" s="203"/>
      <c r="BJ21" s="203"/>
      <c r="BK21" s="203"/>
      <c r="BL21" s="203"/>
      <c r="BM21" s="203"/>
      <c r="BN21" s="203"/>
      <c r="BO21" s="203"/>
      <c r="BP21" s="203"/>
      <c r="BQ21" s="203"/>
      <c r="BR21" s="203"/>
      <c r="BS21" s="203"/>
      <c r="BT21" s="203"/>
      <c r="BU21" s="203"/>
      <c r="BV21" s="203"/>
      <c r="BW21" s="203"/>
      <c r="BX21" s="203"/>
      <c r="BY21" s="203"/>
      <c r="BZ21" s="203"/>
      <c r="CA21" s="203"/>
      <c r="CB21" s="203"/>
      <c r="CC21" s="203"/>
      <c r="CD21" s="203"/>
      <c r="CE21" s="203"/>
      <c r="CF21" s="203"/>
      <c r="CG21" s="203"/>
      <c r="CH21" s="203"/>
      <c r="CI21" s="203"/>
      <c r="CJ21" s="203"/>
      <c r="CK21" s="203"/>
      <c r="CL21" s="203"/>
      <c r="CM21" s="203"/>
      <c r="CN21" s="203"/>
      <c r="CO21" s="203"/>
      <c r="CP21" s="203"/>
      <c r="CQ21" s="203"/>
      <c r="CR21" s="203"/>
      <c r="CS21" s="203"/>
      <c r="CT21" s="203"/>
      <c r="CU21" s="203"/>
      <c r="CV21" s="203"/>
      <c r="CW21" s="203"/>
      <c r="CX21" s="203"/>
      <c r="CY21" s="203"/>
      <c r="CZ21" s="203"/>
      <c r="DA21" s="203"/>
      <c r="DB21" s="203"/>
      <c r="DC21" s="204"/>
    </row>
    <row r="22" spans="1:107" ht="31.5" customHeight="1">
      <c r="A22" s="387"/>
      <c r="B22" s="263"/>
      <c r="C22" s="264"/>
      <c r="D22" s="264"/>
      <c r="E22" s="264"/>
      <c r="F22" s="250" t="s">
        <v>55</v>
      </c>
      <c r="G22" s="251"/>
      <c r="H22" s="251"/>
      <c r="I22" s="252"/>
      <c r="J22" s="244"/>
      <c r="K22" s="245"/>
      <c r="L22" s="245"/>
      <c r="M22" s="246"/>
      <c r="N22" s="247">
        <f>$J22*'人員按分'!$C$13</f>
        <v>0</v>
      </c>
      <c r="O22" s="248"/>
      <c r="P22" s="248"/>
      <c r="Q22" s="249"/>
      <c r="R22" s="247">
        <f>$J22*'人員按分'!$D$13</f>
        <v>0</v>
      </c>
      <c r="S22" s="248"/>
      <c r="T22" s="248"/>
      <c r="U22" s="249"/>
      <c r="V22" s="247">
        <f>$J22*'人員按分'!$E$13</f>
        <v>0</v>
      </c>
      <c r="W22" s="248"/>
      <c r="X22" s="248"/>
      <c r="Y22" s="249"/>
      <c r="Z22" s="247">
        <f>$J22*'人員按分'!$F$13</f>
        <v>0</v>
      </c>
      <c r="AA22" s="248"/>
      <c r="AB22" s="248"/>
      <c r="AC22" s="249"/>
      <c r="AD22" s="238">
        <f t="shared" si="1"/>
        <v>0</v>
      </c>
      <c r="AE22" s="239"/>
      <c r="AF22" s="239"/>
      <c r="AG22" s="240"/>
      <c r="AH22" s="178"/>
      <c r="AI22" s="241" t="s">
        <v>138</v>
      </c>
      <c r="AJ22" s="241"/>
      <c r="AK22" s="241"/>
      <c r="AL22" s="241"/>
      <c r="AM22" s="241"/>
      <c r="AN22" s="241"/>
      <c r="AO22" s="546"/>
      <c r="AQ22" s="186"/>
      <c r="AR22" s="186"/>
      <c r="AS22" s="186"/>
      <c r="AT22" s="186"/>
      <c r="AU22" s="186"/>
      <c r="AV22" s="186"/>
      <c r="AW22" s="186"/>
      <c r="AX22" s="186"/>
      <c r="AY22" s="188"/>
      <c r="AZ22" s="188"/>
      <c r="BA22" s="188"/>
      <c r="BB22" s="188"/>
      <c r="BC22" s="202"/>
      <c r="BD22" s="203"/>
      <c r="BE22" s="203"/>
      <c r="BF22" s="203"/>
      <c r="BG22" s="203"/>
      <c r="BH22" s="203"/>
      <c r="BI22" s="203"/>
      <c r="BJ22" s="203"/>
      <c r="BK22" s="203"/>
      <c r="BL22" s="203"/>
      <c r="BM22" s="203"/>
      <c r="BN22" s="203"/>
      <c r="BO22" s="203"/>
      <c r="BP22" s="203"/>
      <c r="BQ22" s="203"/>
      <c r="BR22" s="203"/>
      <c r="BS22" s="203"/>
      <c r="BT22" s="203"/>
      <c r="BU22" s="203"/>
      <c r="BV22" s="203"/>
      <c r="BW22" s="203"/>
      <c r="BX22" s="203"/>
      <c r="BY22" s="203"/>
      <c r="BZ22" s="203"/>
      <c r="CA22" s="203"/>
      <c r="CB22" s="203"/>
      <c r="CC22" s="203"/>
      <c r="CD22" s="203"/>
      <c r="CE22" s="203"/>
      <c r="CF22" s="203"/>
      <c r="CG22" s="203"/>
      <c r="CH22" s="203"/>
      <c r="CI22" s="203"/>
      <c r="CJ22" s="203"/>
      <c r="CK22" s="203"/>
      <c r="CL22" s="203"/>
      <c r="CM22" s="203"/>
      <c r="CN22" s="203"/>
      <c r="CO22" s="203"/>
      <c r="CP22" s="203"/>
      <c r="CQ22" s="203"/>
      <c r="CR22" s="203"/>
      <c r="CS22" s="203"/>
      <c r="CT22" s="203"/>
      <c r="CU22" s="203"/>
      <c r="CV22" s="203"/>
      <c r="CW22" s="203"/>
      <c r="CX22" s="203"/>
      <c r="CY22" s="203"/>
      <c r="CZ22" s="203"/>
      <c r="DA22" s="203"/>
      <c r="DB22" s="203"/>
      <c r="DC22" s="204"/>
    </row>
    <row r="23" spans="1:107" ht="31.5" customHeight="1">
      <c r="A23" s="387"/>
      <c r="B23" s="263"/>
      <c r="C23" s="264"/>
      <c r="D23" s="264"/>
      <c r="E23" s="264"/>
      <c r="F23" s="250" t="s">
        <v>56</v>
      </c>
      <c r="G23" s="251"/>
      <c r="H23" s="251"/>
      <c r="I23" s="252"/>
      <c r="J23" s="244"/>
      <c r="K23" s="245"/>
      <c r="L23" s="245"/>
      <c r="M23" s="246"/>
      <c r="N23" s="247">
        <f>$J23*'人員按分'!$C$13</f>
        <v>0</v>
      </c>
      <c r="O23" s="248"/>
      <c r="P23" s="248"/>
      <c r="Q23" s="249"/>
      <c r="R23" s="247">
        <f>$J23*'人員按分'!$D$13</f>
        <v>0</v>
      </c>
      <c r="S23" s="248"/>
      <c r="T23" s="248"/>
      <c r="U23" s="249"/>
      <c r="V23" s="247">
        <f>$J23*'人員按分'!$E$13</f>
        <v>0</v>
      </c>
      <c r="W23" s="248"/>
      <c r="X23" s="248"/>
      <c r="Y23" s="249"/>
      <c r="Z23" s="247">
        <f>$J23*'人員按分'!$F$13</f>
        <v>0</v>
      </c>
      <c r="AA23" s="248"/>
      <c r="AB23" s="248"/>
      <c r="AC23" s="249"/>
      <c r="AD23" s="238">
        <f t="shared" si="1"/>
        <v>0</v>
      </c>
      <c r="AE23" s="239"/>
      <c r="AF23" s="239"/>
      <c r="AG23" s="240"/>
      <c r="AH23" s="178"/>
      <c r="AI23" s="241" t="s">
        <v>138</v>
      </c>
      <c r="AJ23" s="241"/>
      <c r="AK23" s="241"/>
      <c r="AL23" s="241"/>
      <c r="AM23" s="241"/>
      <c r="AN23" s="241"/>
      <c r="AO23" s="546"/>
      <c r="AQ23" s="186"/>
      <c r="AR23" s="186"/>
      <c r="AS23" s="186"/>
      <c r="AT23" s="186"/>
      <c r="AU23" s="186"/>
      <c r="AV23" s="186"/>
      <c r="AW23" s="186"/>
      <c r="AX23" s="186"/>
      <c r="AY23" s="188"/>
      <c r="AZ23" s="188"/>
      <c r="BA23" s="188"/>
      <c r="BB23" s="188"/>
      <c r="BC23" s="202"/>
      <c r="BD23" s="203"/>
      <c r="BE23" s="203"/>
      <c r="BF23" s="203"/>
      <c r="BG23" s="203"/>
      <c r="BH23" s="203"/>
      <c r="BI23" s="203"/>
      <c r="BJ23" s="203"/>
      <c r="BK23" s="203"/>
      <c r="BL23" s="203"/>
      <c r="BM23" s="203"/>
      <c r="BN23" s="203"/>
      <c r="BO23" s="203"/>
      <c r="BP23" s="203"/>
      <c r="BQ23" s="203"/>
      <c r="BR23" s="203"/>
      <c r="BS23" s="203"/>
      <c r="BT23" s="203"/>
      <c r="BU23" s="203"/>
      <c r="BV23" s="203"/>
      <c r="BW23" s="203"/>
      <c r="BX23" s="203"/>
      <c r="BY23" s="203"/>
      <c r="BZ23" s="203"/>
      <c r="CA23" s="203"/>
      <c r="CB23" s="203"/>
      <c r="CC23" s="203"/>
      <c r="CD23" s="203"/>
      <c r="CE23" s="203"/>
      <c r="CF23" s="203"/>
      <c r="CG23" s="203"/>
      <c r="CH23" s="203"/>
      <c r="CI23" s="203"/>
      <c r="CJ23" s="203"/>
      <c r="CK23" s="203"/>
      <c r="CL23" s="203"/>
      <c r="CM23" s="203"/>
      <c r="CN23" s="203"/>
      <c r="CO23" s="203"/>
      <c r="CP23" s="203"/>
      <c r="CQ23" s="203"/>
      <c r="CR23" s="203"/>
      <c r="CS23" s="203"/>
      <c r="CT23" s="203"/>
      <c r="CU23" s="203"/>
      <c r="CV23" s="203"/>
      <c r="CW23" s="203"/>
      <c r="CX23" s="203"/>
      <c r="CY23" s="203"/>
      <c r="CZ23" s="203"/>
      <c r="DA23" s="203"/>
      <c r="DB23" s="203"/>
      <c r="DC23" s="204"/>
    </row>
    <row r="24" spans="1:107" ht="31.5" customHeight="1">
      <c r="A24" s="387"/>
      <c r="B24" s="263"/>
      <c r="C24" s="264"/>
      <c r="D24" s="264"/>
      <c r="E24" s="264"/>
      <c r="F24" s="253" t="s">
        <v>57</v>
      </c>
      <c r="G24" s="254"/>
      <c r="H24" s="254"/>
      <c r="I24" s="255"/>
      <c r="J24" s="294"/>
      <c r="K24" s="295"/>
      <c r="L24" s="295"/>
      <c r="M24" s="296"/>
      <c r="N24" s="318">
        <v>200000</v>
      </c>
      <c r="O24" s="319"/>
      <c r="P24" s="319"/>
      <c r="Q24" s="320"/>
      <c r="R24" s="318">
        <v>160000</v>
      </c>
      <c r="S24" s="319"/>
      <c r="T24" s="319"/>
      <c r="U24" s="320"/>
      <c r="V24" s="336"/>
      <c r="W24" s="337"/>
      <c r="X24" s="337"/>
      <c r="Y24" s="338"/>
      <c r="Z24" s="336"/>
      <c r="AA24" s="337"/>
      <c r="AB24" s="337"/>
      <c r="AC24" s="338"/>
      <c r="AD24" s="309">
        <f t="shared" si="1"/>
        <v>360000</v>
      </c>
      <c r="AE24" s="310"/>
      <c r="AF24" s="310"/>
      <c r="AG24" s="311"/>
      <c r="AH24" s="178"/>
      <c r="AI24" s="241" t="s">
        <v>139</v>
      </c>
      <c r="AJ24" s="241"/>
      <c r="AK24" s="241"/>
      <c r="AL24" s="241"/>
      <c r="AM24" s="241"/>
      <c r="AN24" s="241"/>
      <c r="AO24" s="546"/>
      <c r="AQ24" s="186"/>
      <c r="AR24" s="186"/>
      <c r="AS24" s="186"/>
      <c r="AT24" s="186"/>
      <c r="AU24" s="186"/>
      <c r="AV24" s="186"/>
      <c r="AW24" s="186"/>
      <c r="AX24" s="186"/>
      <c r="AY24" s="188"/>
      <c r="AZ24" s="188"/>
      <c r="BA24" s="188"/>
      <c r="BB24" s="188"/>
      <c r="BC24" s="202"/>
      <c r="BD24" s="203"/>
      <c r="BE24" s="203"/>
      <c r="BF24" s="203"/>
      <c r="BG24" s="203"/>
      <c r="BH24" s="203"/>
      <c r="BI24" s="203"/>
      <c r="BJ24" s="203"/>
      <c r="BK24" s="203"/>
      <c r="BL24" s="203"/>
      <c r="BM24" s="203"/>
      <c r="BN24" s="203"/>
      <c r="BO24" s="203"/>
      <c r="BP24" s="203"/>
      <c r="BQ24" s="203"/>
      <c r="BR24" s="203"/>
      <c r="BS24" s="203"/>
      <c r="BT24" s="203"/>
      <c r="BU24" s="203"/>
      <c r="BV24" s="203"/>
      <c r="BW24" s="203"/>
      <c r="BX24" s="203"/>
      <c r="BY24" s="203"/>
      <c r="BZ24" s="203"/>
      <c r="CA24" s="203"/>
      <c r="CB24" s="203"/>
      <c r="CC24" s="203"/>
      <c r="CD24" s="203"/>
      <c r="CE24" s="203"/>
      <c r="CF24" s="203"/>
      <c r="CG24" s="203"/>
      <c r="CH24" s="203"/>
      <c r="CI24" s="203"/>
      <c r="CJ24" s="203"/>
      <c r="CK24" s="203"/>
      <c r="CL24" s="203"/>
      <c r="CM24" s="203"/>
      <c r="CN24" s="203"/>
      <c r="CO24" s="203"/>
      <c r="CP24" s="203"/>
      <c r="CQ24" s="203"/>
      <c r="CR24" s="203"/>
      <c r="CS24" s="203"/>
      <c r="CT24" s="203"/>
      <c r="CU24" s="203"/>
      <c r="CV24" s="203"/>
      <c r="CW24" s="203"/>
      <c r="CX24" s="203"/>
      <c r="CY24" s="203"/>
      <c r="CZ24" s="203"/>
      <c r="DA24" s="203"/>
      <c r="DB24" s="203"/>
      <c r="DC24" s="204"/>
    </row>
    <row r="25" spans="1:107" ht="31.5" customHeight="1">
      <c r="A25" s="387"/>
      <c r="B25" s="265"/>
      <c r="C25" s="266"/>
      <c r="D25" s="266"/>
      <c r="E25" s="266"/>
      <c r="F25" s="267" t="s">
        <v>134</v>
      </c>
      <c r="G25" s="268"/>
      <c r="H25" s="268"/>
      <c r="I25" s="269"/>
      <c r="J25" s="312"/>
      <c r="K25" s="313"/>
      <c r="L25" s="313"/>
      <c r="M25" s="314"/>
      <c r="N25" s="312">
        <f>SUM(N20:Q24)</f>
        <v>1385365.8536585364</v>
      </c>
      <c r="O25" s="313"/>
      <c r="P25" s="313"/>
      <c r="Q25" s="314"/>
      <c r="R25" s="312">
        <f>SUM(R20:U24)</f>
        <v>1411219.512195122</v>
      </c>
      <c r="S25" s="313"/>
      <c r="T25" s="313"/>
      <c r="U25" s="314"/>
      <c r="V25" s="312">
        <f>SUM(V20:Y24)</f>
        <v>0</v>
      </c>
      <c r="W25" s="313"/>
      <c r="X25" s="313"/>
      <c r="Y25" s="314"/>
      <c r="Z25" s="312">
        <f>SUM(Z20:AC24)</f>
        <v>0</v>
      </c>
      <c r="AA25" s="313"/>
      <c r="AB25" s="313"/>
      <c r="AC25" s="314"/>
      <c r="AD25" s="303">
        <f t="shared" si="1"/>
        <v>2796585.3658536584</v>
      </c>
      <c r="AE25" s="304"/>
      <c r="AF25" s="304"/>
      <c r="AG25" s="305"/>
      <c r="AH25" s="178"/>
      <c r="AI25" s="219"/>
      <c r="AJ25" s="219"/>
      <c r="AK25" s="219"/>
      <c r="AL25" s="219"/>
      <c r="AM25" s="219"/>
      <c r="AN25" s="219"/>
      <c r="AO25" s="546"/>
      <c r="AQ25" s="186"/>
      <c r="AR25" s="186"/>
      <c r="AS25" s="186"/>
      <c r="AT25" s="186"/>
      <c r="AU25" s="186"/>
      <c r="AV25" s="186"/>
      <c r="AW25" s="186"/>
      <c r="AX25" s="186"/>
      <c r="AY25" s="188"/>
      <c r="AZ25" s="188"/>
      <c r="BA25" s="188"/>
      <c r="BB25" s="188"/>
      <c r="BC25" s="202"/>
      <c r="BD25" s="203"/>
      <c r="BE25" s="203"/>
      <c r="BF25" s="203"/>
      <c r="BG25" s="203"/>
      <c r="BH25" s="203"/>
      <c r="BI25" s="203"/>
      <c r="BJ25" s="203"/>
      <c r="BK25" s="203"/>
      <c r="BL25" s="203"/>
      <c r="BM25" s="203"/>
      <c r="BN25" s="203"/>
      <c r="BO25" s="203"/>
      <c r="BP25" s="203"/>
      <c r="BQ25" s="203"/>
      <c r="BR25" s="203"/>
      <c r="BS25" s="203"/>
      <c r="BT25" s="203"/>
      <c r="BU25" s="203"/>
      <c r="BV25" s="203"/>
      <c r="BW25" s="203"/>
      <c r="BX25" s="203"/>
      <c r="BY25" s="203"/>
      <c r="BZ25" s="203"/>
      <c r="CA25" s="203"/>
      <c r="CB25" s="203"/>
      <c r="CC25" s="203"/>
      <c r="CD25" s="203"/>
      <c r="CE25" s="203"/>
      <c r="CF25" s="203"/>
      <c r="CG25" s="203"/>
      <c r="CH25" s="203"/>
      <c r="CI25" s="203"/>
      <c r="CJ25" s="203"/>
      <c r="CK25" s="203"/>
      <c r="CL25" s="203"/>
      <c r="CM25" s="203"/>
      <c r="CN25" s="203"/>
      <c r="CO25" s="203"/>
      <c r="CP25" s="203"/>
      <c r="CQ25" s="203"/>
      <c r="CR25" s="203"/>
      <c r="CS25" s="203"/>
      <c r="CT25" s="203"/>
      <c r="CU25" s="203"/>
      <c r="CV25" s="203"/>
      <c r="CW25" s="203"/>
      <c r="CX25" s="203"/>
      <c r="CY25" s="203"/>
      <c r="CZ25" s="203"/>
      <c r="DA25" s="203"/>
      <c r="DB25" s="203"/>
      <c r="DC25" s="204"/>
    </row>
    <row r="26" spans="1:107" ht="31.5" customHeight="1">
      <c r="A26" s="387"/>
      <c r="B26" s="410" t="s">
        <v>135</v>
      </c>
      <c r="C26" s="411"/>
      <c r="D26" s="411"/>
      <c r="E26" s="411"/>
      <c r="F26" s="321" t="s">
        <v>59</v>
      </c>
      <c r="G26" s="322"/>
      <c r="H26" s="322"/>
      <c r="I26" s="323"/>
      <c r="J26" s="401">
        <v>1140000</v>
      </c>
      <c r="K26" s="402"/>
      <c r="L26" s="402"/>
      <c r="M26" s="403"/>
      <c r="N26" s="247">
        <f>$J26*'人員按分（地点群１）'!$H$32</f>
        <v>32735.474452554743</v>
      </c>
      <c r="O26" s="248"/>
      <c r="P26" s="248"/>
      <c r="Q26" s="249"/>
      <c r="R26" s="247">
        <f>$J26*'人員按分（地点群２）'!$H$32</f>
        <v>30800.80291970803</v>
      </c>
      <c r="S26" s="248"/>
      <c r="T26" s="248"/>
      <c r="U26" s="249"/>
      <c r="V26" s="247">
        <f>$J26*'人員按分（地点群３）'!$H$32</f>
        <v>0</v>
      </c>
      <c r="W26" s="248"/>
      <c r="X26" s="248"/>
      <c r="Y26" s="249"/>
      <c r="Z26" s="247">
        <f>$J26*'人員按分（地点群４）'!$H$32</f>
        <v>0</v>
      </c>
      <c r="AA26" s="248"/>
      <c r="AB26" s="248"/>
      <c r="AC26" s="249"/>
      <c r="AD26" s="276">
        <f t="shared" si="1"/>
        <v>63536.277372262775</v>
      </c>
      <c r="AE26" s="277"/>
      <c r="AF26" s="277"/>
      <c r="AG26" s="278"/>
      <c r="AH26" s="178"/>
      <c r="AI26" s="221" t="s">
        <v>137</v>
      </c>
      <c r="AJ26" s="222"/>
      <c r="AK26" s="222"/>
      <c r="AL26" s="222"/>
      <c r="AM26" s="222"/>
      <c r="AN26" s="223"/>
      <c r="AO26" s="546" t="s">
        <v>243</v>
      </c>
      <c r="AQ26" s="186"/>
      <c r="AR26" s="186"/>
      <c r="AS26" s="186"/>
      <c r="AT26" s="186"/>
      <c r="AU26" s="186"/>
      <c r="AV26" s="186"/>
      <c r="AW26" s="186"/>
      <c r="AX26" s="186"/>
      <c r="AY26" s="188"/>
      <c r="AZ26" s="188"/>
      <c r="BA26" s="188"/>
      <c r="BB26" s="188"/>
      <c r="BC26" s="202"/>
      <c r="BD26" s="203" t="s">
        <v>233</v>
      </c>
      <c r="BE26" s="203"/>
      <c r="BF26" s="203"/>
      <c r="BG26" s="203"/>
      <c r="BH26" s="203"/>
      <c r="BI26" s="203"/>
      <c r="BJ26" s="203"/>
      <c r="BK26" s="203"/>
      <c r="BL26" s="203"/>
      <c r="BM26" s="203"/>
      <c r="BN26" s="203"/>
      <c r="BO26" s="203"/>
      <c r="BP26" s="203"/>
      <c r="BQ26" s="203"/>
      <c r="BR26" s="203"/>
      <c r="BS26" s="203"/>
      <c r="BT26" s="203"/>
      <c r="BU26" s="203"/>
      <c r="BV26" s="203"/>
      <c r="BW26" s="203"/>
      <c r="BX26" s="203"/>
      <c r="BY26" s="203"/>
      <c r="BZ26" s="203"/>
      <c r="CA26" s="203"/>
      <c r="CB26" s="203"/>
      <c r="CC26" s="203"/>
      <c r="CD26" s="203"/>
      <c r="CE26" s="203"/>
      <c r="CF26" s="203"/>
      <c r="CG26" s="203"/>
      <c r="CH26" s="203"/>
      <c r="CI26" s="203"/>
      <c r="CJ26" s="203"/>
      <c r="CK26" s="203"/>
      <c r="CL26" s="203"/>
      <c r="CM26" s="203"/>
      <c r="CN26" s="203"/>
      <c r="CO26" s="203"/>
      <c r="CP26" s="203"/>
      <c r="CQ26" s="203"/>
      <c r="CR26" s="203"/>
      <c r="CS26" s="203"/>
      <c r="CT26" s="203"/>
      <c r="CU26" s="203"/>
      <c r="CV26" s="203"/>
      <c r="CW26" s="203"/>
      <c r="CX26" s="203"/>
      <c r="CY26" s="203"/>
      <c r="CZ26" s="203"/>
      <c r="DA26" s="203"/>
      <c r="DB26" s="203"/>
      <c r="DC26" s="204"/>
    </row>
    <row r="27" spans="1:107" ht="31.5" customHeight="1">
      <c r="A27" s="387"/>
      <c r="B27" s="412"/>
      <c r="C27" s="413"/>
      <c r="D27" s="413"/>
      <c r="E27" s="413"/>
      <c r="F27" s="250" t="s">
        <v>60</v>
      </c>
      <c r="G27" s="251"/>
      <c r="H27" s="251"/>
      <c r="I27" s="252"/>
      <c r="J27" s="244">
        <v>2700000</v>
      </c>
      <c r="K27" s="245"/>
      <c r="L27" s="245"/>
      <c r="M27" s="246"/>
      <c r="N27" s="247">
        <f>$J27*'人員按分（地点群１）'!$H$32</f>
        <v>77531.38686131386</v>
      </c>
      <c r="O27" s="248"/>
      <c r="P27" s="248"/>
      <c r="Q27" s="249"/>
      <c r="R27" s="247">
        <f>$J27*'人員按分（地点群２）'!$H$32</f>
        <v>72949.2700729927</v>
      </c>
      <c r="S27" s="248"/>
      <c r="T27" s="248"/>
      <c r="U27" s="249"/>
      <c r="V27" s="247">
        <f>$J27*'人員按分（地点群３）'!$H$32</f>
        <v>0</v>
      </c>
      <c r="W27" s="248"/>
      <c r="X27" s="248"/>
      <c r="Y27" s="249"/>
      <c r="Z27" s="247">
        <f>$J27*'人員按分（地点群４）'!$H$32</f>
        <v>0</v>
      </c>
      <c r="AA27" s="248"/>
      <c r="AB27" s="248"/>
      <c r="AC27" s="249"/>
      <c r="AD27" s="238">
        <f t="shared" si="1"/>
        <v>150480.65693430655</v>
      </c>
      <c r="AE27" s="239"/>
      <c r="AF27" s="239"/>
      <c r="AG27" s="240"/>
      <c r="AH27" s="178"/>
      <c r="AI27" s="224"/>
      <c r="AJ27" s="225"/>
      <c r="AK27" s="225"/>
      <c r="AL27" s="225"/>
      <c r="AM27" s="225"/>
      <c r="AN27" s="226"/>
      <c r="AO27" s="546" t="s">
        <v>244</v>
      </c>
      <c r="AQ27" s="186"/>
      <c r="AR27" s="186"/>
      <c r="AS27" s="186"/>
      <c r="AT27" s="186"/>
      <c r="AU27" s="186"/>
      <c r="AV27" s="186"/>
      <c r="AW27" s="186"/>
      <c r="AX27" s="186"/>
      <c r="AY27" s="188"/>
      <c r="AZ27" s="188"/>
      <c r="BA27" s="188"/>
      <c r="BB27" s="188"/>
      <c r="BC27" s="202"/>
      <c r="BD27" s="203" t="s">
        <v>234</v>
      </c>
      <c r="BE27" s="203"/>
      <c r="BF27" s="203"/>
      <c r="BG27" s="203"/>
      <c r="BH27" s="203"/>
      <c r="BI27" s="203"/>
      <c r="BJ27" s="203"/>
      <c r="BK27" s="203"/>
      <c r="BL27" s="203"/>
      <c r="BM27" s="203"/>
      <c r="BN27" s="203"/>
      <c r="BO27" s="203"/>
      <c r="BP27" s="203"/>
      <c r="BQ27" s="203"/>
      <c r="BR27" s="203"/>
      <c r="BS27" s="203"/>
      <c r="BT27" s="203"/>
      <c r="BU27" s="203"/>
      <c r="BV27" s="203"/>
      <c r="BW27" s="203"/>
      <c r="BX27" s="203"/>
      <c r="BY27" s="203"/>
      <c r="BZ27" s="203"/>
      <c r="CA27" s="203"/>
      <c r="CB27" s="203"/>
      <c r="CC27" s="203"/>
      <c r="CD27" s="203"/>
      <c r="CE27" s="203"/>
      <c r="CF27" s="203"/>
      <c r="CG27" s="203"/>
      <c r="CH27" s="203"/>
      <c r="CI27" s="203"/>
      <c r="CJ27" s="203"/>
      <c r="CK27" s="203"/>
      <c r="CL27" s="203"/>
      <c r="CM27" s="203"/>
      <c r="CN27" s="203"/>
      <c r="CO27" s="203"/>
      <c r="CP27" s="203"/>
      <c r="CQ27" s="203"/>
      <c r="CR27" s="203"/>
      <c r="CS27" s="203"/>
      <c r="CT27" s="203"/>
      <c r="CU27" s="203"/>
      <c r="CV27" s="203"/>
      <c r="CW27" s="203"/>
      <c r="CX27" s="203"/>
      <c r="CY27" s="203"/>
      <c r="CZ27" s="203"/>
      <c r="DA27" s="203"/>
      <c r="DB27" s="203"/>
      <c r="DC27" s="204"/>
    </row>
    <row r="28" spans="1:107" ht="31.5" customHeight="1">
      <c r="A28" s="387"/>
      <c r="B28" s="412"/>
      <c r="C28" s="413"/>
      <c r="D28" s="413"/>
      <c r="E28" s="413"/>
      <c r="F28" s="250" t="s">
        <v>61</v>
      </c>
      <c r="G28" s="251"/>
      <c r="H28" s="251"/>
      <c r="I28" s="252"/>
      <c r="J28" s="244">
        <v>3000000</v>
      </c>
      <c r="K28" s="245"/>
      <c r="L28" s="245"/>
      <c r="M28" s="246"/>
      <c r="N28" s="247">
        <f>$J28*'人員按分（地点群１）'!$H$32</f>
        <v>86145.98540145985</v>
      </c>
      <c r="O28" s="248"/>
      <c r="P28" s="248"/>
      <c r="Q28" s="249"/>
      <c r="R28" s="247">
        <f>$J28*'人員按分（地点群２）'!$H$32</f>
        <v>81054.74452554744</v>
      </c>
      <c r="S28" s="248"/>
      <c r="T28" s="248"/>
      <c r="U28" s="249"/>
      <c r="V28" s="247">
        <f>$J28*'人員按分（地点群３）'!$H$32</f>
        <v>0</v>
      </c>
      <c r="W28" s="248"/>
      <c r="X28" s="248"/>
      <c r="Y28" s="249"/>
      <c r="Z28" s="247">
        <f>$J28*'人員按分（地点群４）'!$H$32</f>
        <v>0</v>
      </c>
      <c r="AA28" s="248"/>
      <c r="AB28" s="248"/>
      <c r="AC28" s="249"/>
      <c r="AD28" s="238">
        <f aca="true" t="shared" si="2" ref="AD28:AD35">SUM(N28:AC28)</f>
        <v>167200.72992700728</v>
      </c>
      <c r="AE28" s="239"/>
      <c r="AF28" s="239"/>
      <c r="AG28" s="240"/>
      <c r="AH28" s="178"/>
      <c r="AI28" s="224"/>
      <c r="AJ28" s="225"/>
      <c r="AK28" s="225"/>
      <c r="AL28" s="225"/>
      <c r="AM28" s="225"/>
      <c r="AN28" s="226"/>
      <c r="AO28" s="546"/>
      <c r="AQ28" s="186"/>
      <c r="AR28" s="186"/>
      <c r="AS28" s="186"/>
      <c r="AT28" s="186"/>
      <c r="AU28" s="186"/>
      <c r="AV28" s="186"/>
      <c r="AW28" s="186"/>
      <c r="AX28" s="186"/>
      <c r="AY28" s="188"/>
      <c r="AZ28" s="188"/>
      <c r="BA28" s="188"/>
      <c r="BB28" s="188"/>
      <c r="BC28" s="202"/>
      <c r="BD28" s="203"/>
      <c r="BE28" s="203"/>
      <c r="BF28" s="203"/>
      <c r="BG28" s="203"/>
      <c r="BH28" s="203"/>
      <c r="BI28" s="203"/>
      <c r="BJ28" s="203"/>
      <c r="BK28" s="203"/>
      <c r="BL28" s="203"/>
      <c r="BM28" s="203"/>
      <c r="BN28" s="203"/>
      <c r="BO28" s="203"/>
      <c r="BP28" s="203"/>
      <c r="BQ28" s="203"/>
      <c r="BR28" s="203"/>
      <c r="BS28" s="203"/>
      <c r="BT28" s="203"/>
      <c r="BU28" s="203"/>
      <c r="BV28" s="203"/>
      <c r="BW28" s="203"/>
      <c r="BX28" s="203"/>
      <c r="BY28" s="203"/>
      <c r="BZ28" s="203"/>
      <c r="CA28" s="203"/>
      <c r="CB28" s="203"/>
      <c r="CC28" s="203"/>
      <c r="CD28" s="203"/>
      <c r="CE28" s="203"/>
      <c r="CF28" s="203"/>
      <c r="CG28" s="203"/>
      <c r="CH28" s="203"/>
      <c r="CI28" s="203"/>
      <c r="CJ28" s="203"/>
      <c r="CK28" s="203"/>
      <c r="CL28" s="203"/>
      <c r="CM28" s="203"/>
      <c r="CN28" s="203"/>
      <c r="CO28" s="203"/>
      <c r="CP28" s="203"/>
      <c r="CQ28" s="203"/>
      <c r="CR28" s="203"/>
      <c r="CS28" s="203"/>
      <c r="CT28" s="203"/>
      <c r="CU28" s="203"/>
      <c r="CV28" s="203"/>
      <c r="CW28" s="203"/>
      <c r="CX28" s="203"/>
      <c r="CY28" s="203"/>
      <c r="CZ28" s="203"/>
      <c r="DA28" s="203"/>
      <c r="DB28" s="203"/>
      <c r="DC28" s="204"/>
    </row>
    <row r="29" spans="1:107" ht="31.5" customHeight="1">
      <c r="A29" s="387"/>
      <c r="B29" s="412"/>
      <c r="C29" s="413"/>
      <c r="D29" s="413"/>
      <c r="E29" s="413"/>
      <c r="F29" s="250" t="s">
        <v>62</v>
      </c>
      <c r="G29" s="251"/>
      <c r="H29" s="251"/>
      <c r="I29" s="252"/>
      <c r="J29" s="244">
        <v>5500000</v>
      </c>
      <c r="K29" s="245"/>
      <c r="L29" s="245"/>
      <c r="M29" s="246"/>
      <c r="N29" s="247">
        <f>$J29*'人員按分（地点群１）'!$H$32</f>
        <v>157934.30656934305</v>
      </c>
      <c r="O29" s="248"/>
      <c r="P29" s="248"/>
      <c r="Q29" s="249"/>
      <c r="R29" s="247">
        <f>$J29*'人員按分（地点群２）'!$H$32</f>
        <v>148600.36496350364</v>
      </c>
      <c r="S29" s="248"/>
      <c r="T29" s="248"/>
      <c r="U29" s="249"/>
      <c r="V29" s="247">
        <f>$J29*'人員按分（地点群３）'!$H$32</f>
        <v>0</v>
      </c>
      <c r="W29" s="248"/>
      <c r="X29" s="248"/>
      <c r="Y29" s="249"/>
      <c r="Z29" s="247">
        <f>$J29*'人員按分（地点群４）'!$H$32</f>
        <v>0</v>
      </c>
      <c r="AA29" s="248"/>
      <c r="AB29" s="248"/>
      <c r="AC29" s="249"/>
      <c r="AD29" s="238">
        <f t="shared" si="2"/>
        <v>306534.6715328467</v>
      </c>
      <c r="AE29" s="239"/>
      <c r="AF29" s="239"/>
      <c r="AG29" s="240"/>
      <c r="AH29" s="178"/>
      <c r="AI29" s="224"/>
      <c r="AJ29" s="225"/>
      <c r="AK29" s="225"/>
      <c r="AL29" s="225"/>
      <c r="AM29" s="225"/>
      <c r="AN29" s="226"/>
      <c r="AO29" s="546"/>
      <c r="AQ29" s="186"/>
      <c r="AR29" s="186"/>
      <c r="AS29" s="186"/>
      <c r="AT29" s="186"/>
      <c r="AU29" s="186"/>
      <c r="AV29" s="186"/>
      <c r="AW29" s="186"/>
      <c r="AX29" s="186"/>
      <c r="AY29" s="188"/>
      <c r="AZ29" s="188"/>
      <c r="BA29" s="188"/>
      <c r="BB29" s="188"/>
      <c r="BC29" s="202"/>
      <c r="BD29" s="203"/>
      <c r="BE29" s="203"/>
      <c r="BF29" s="203"/>
      <c r="BG29" s="203"/>
      <c r="BH29" s="203"/>
      <c r="BI29" s="203"/>
      <c r="BJ29" s="203"/>
      <c r="BK29" s="203"/>
      <c r="BL29" s="203"/>
      <c r="BM29" s="203"/>
      <c r="BN29" s="203"/>
      <c r="BO29" s="203"/>
      <c r="BP29" s="203"/>
      <c r="BQ29" s="203"/>
      <c r="BR29" s="203"/>
      <c r="BS29" s="203"/>
      <c r="BT29" s="203"/>
      <c r="BU29" s="203"/>
      <c r="BV29" s="203"/>
      <c r="BW29" s="203"/>
      <c r="BX29" s="203"/>
      <c r="BY29" s="203"/>
      <c r="BZ29" s="203"/>
      <c r="CA29" s="203"/>
      <c r="CB29" s="203"/>
      <c r="CC29" s="203"/>
      <c r="CD29" s="203"/>
      <c r="CE29" s="203"/>
      <c r="CF29" s="203"/>
      <c r="CG29" s="203"/>
      <c r="CH29" s="203"/>
      <c r="CI29" s="203"/>
      <c r="CJ29" s="203"/>
      <c r="CK29" s="203"/>
      <c r="CL29" s="203"/>
      <c r="CM29" s="203"/>
      <c r="CN29" s="203"/>
      <c r="CO29" s="203"/>
      <c r="CP29" s="203"/>
      <c r="CQ29" s="203"/>
      <c r="CR29" s="203"/>
      <c r="CS29" s="203"/>
      <c r="CT29" s="203"/>
      <c r="CU29" s="203"/>
      <c r="CV29" s="203"/>
      <c r="CW29" s="203"/>
      <c r="CX29" s="203"/>
      <c r="CY29" s="203"/>
      <c r="CZ29" s="203"/>
      <c r="DA29" s="203"/>
      <c r="DB29" s="203"/>
      <c r="DC29" s="204"/>
    </row>
    <row r="30" spans="1:107" ht="31.5" customHeight="1">
      <c r="A30" s="387"/>
      <c r="B30" s="412"/>
      <c r="C30" s="413"/>
      <c r="D30" s="413"/>
      <c r="E30" s="413"/>
      <c r="F30" s="250" t="s">
        <v>63</v>
      </c>
      <c r="G30" s="251"/>
      <c r="H30" s="251"/>
      <c r="I30" s="252"/>
      <c r="J30" s="244">
        <v>8000000</v>
      </c>
      <c r="K30" s="245"/>
      <c r="L30" s="245"/>
      <c r="M30" s="246"/>
      <c r="N30" s="247">
        <f>$J30*'人員按分（地点群１）'!$H$32</f>
        <v>229722.62773722626</v>
      </c>
      <c r="O30" s="248"/>
      <c r="P30" s="248"/>
      <c r="Q30" s="249"/>
      <c r="R30" s="247">
        <f>$J30*'人員按分（地点群２）'!$H$32</f>
        <v>216145.98540145985</v>
      </c>
      <c r="S30" s="248"/>
      <c r="T30" s="248"/>
      <c r="U30" s="249"/>
      <c r="V30" s="247">
        <f>$J30*'人員按分（地点群３）'!$H$32</f>
        <v>0</v>
      </c>
      <c r="W30" s="248"/>
      <c r="X30" s="248"/>
      <c r="Y30" s="249"/>
      <c r="Z30" s="247">
        <f>$J30*'人員按分（地点群４）'!$H$32</f>
        <v>0</v>
      </c>
      <c r="AA30" s="248"/>
      <c r="AB30" s="248"/>
      <c r="AC30" s="249"/>
      <c r="AD30" s="238">
        <f t="shared" si="2"/>
        <v>445868.6131386861</v>
      </c>
      <c r="AE30" s="239"/>
      <c r="AF30" s="239"/>
      <c r="AG30" s="240"/>
      <c r="AH30" s="178"/>
      <c r="AI30" s="224"/>
      <c r="AJ30" s="225"/>
      <c r="AK30" s="225"/>
      <c r="AL30" s="225"/>
      <c r="AM30" s="225"/>
      <c r="AN30" s="226"/>
      <c r="AO30" s="546"/>
      <c r="AQ30" s="186"/>
      <c r="AR30" s="186"/>
      <c r="AS30" s="186"/>
      <c r="AT30" s="186"/>
      <c r="AU30" s="186"/>
      <c r="AV30" s="186"/>
      <c r="AW30" s="186"/>
      <c r="AX30" s="186"/>
      <c r="AY30" s="188"/>
      <c r="AZ30" s="188"/>
      <c r="BA30" s="188"/>
      <c r="BB30" s="188"/>
      <c r="BC30" s="202"/>
      <c r="BD30" s="203"/>
      <c r="BE30" s="203"/>
      <c r="BF30" s="203"/>
      <c r="BG30" s="203"/>
      <c r="BH30" s="203"/>
      <c r="BI30" s="203"/>
      <c r="BJ30" s="203"/>
      <c r="BK30" s="203"/>
      <c r="BL30" s="203"/>
      <c r="BM30" s="203"/>
      <c r="BN30" s="203"/>
      <c r="BO30" s="203"/>
      <c r="BP30" s="203"/>
      <c r="BQ30" s="203"/>
      <c r="BR30" s="203"/>
      <c r="BS30" s="203"/>
      <c r="BT30" s="203"/>
      <c r="BU30" s="203"/>
      <c r="BV30" s="203"/>
      <c r="BW30" s="203"/>
      <c r="BX30" s="203"/>
      <c r="BY30" s="203"/>
      <c r="BZ30" s="203"/>
      <c r="CA30" s="203"/>
      <c r="CB30" s="203"/>
      <c r="CC30" s="203"/>
      <c r="CD30" s="203"/>
      <c r="CE30" s="203"/>
      <c r="CF30" s="203"/>
      <c r="CG30" s="203"/>
      <c r="CH30" s="203"/>
      <c r="CI30" s="203"/>
      <c r="CJ30" s="203"/>
      <c r="CK30" s="203"/>
      <c r="CL30" s="203"/>
      <c r="CM30" s="203"/>
      <c r="CN30" s="203"/>
      <c r="CO30" s="203"/>
      <c r="CP30" s="203"/>
      <c r="CQ30" s="203"/>
      <c r="CR30" s="203"/>
      <c r="CS30" s="203"/>
      <c r="CT30" s="203"/>
      <c r="CU30" s="203"/>
      <c r="CV30" s="203"/>
      <c r="CW30" s="203"/>
      <c r="CX30" s="203"/>
      <c r="CY30" s="203"/>
      <c r="CZ30" s="203"/>
      <c r="DA30" s="203"/>
      <c r="DB30" s="203"/>
      <c r="DC30" s="204"/>
    </row>
    <row r="31" spans="1:107" ht="31.5" customHeight="1">
      <c r="A31" s="387"/>
      <c r="B31" s="412"/>
      <c r="C31" s="413"/>
      <c r="D31" s="413"/>
      <c r="E31" s="413"/>
      <c r="F31" s="250" t="s">
        <v>64</v>
      </c>
      <c r="G31" s="251"/>
      <c r="H31" s="251"/>
      <c r="I31" s="252"/>
      <c r="J31" s="244">
        <v>0</v>
      </c>
      <c r="K31" s="245"/>
      <c r="L31" s="245"/>
      <c r="M31" s="246"/>
      <c r="N31" s="247">
        <f>$J31*'人員按分（地点群１）'!$H$32</f>
        <v>0</v>
      </c>
      <c r="O31" s="248"/>
      <c r="P31" s="248"/>
      <c r="Q31" s="249"/>
      <c r="R31" s="247">
        <f>$J31*'人員按分（地点群２）'!$H$32</f>
        <v>0</v>
      </c>
      <c r="S31" s="248"/>
      <c r="T31" s="248"/>
      <c r="U31" s="249"/>
      <c r="V31" s="247">
        <f>$J31*'人員按分（地点群３）'!$H$32</f>
        <v>0</v>
      </c>
      <c r="W31" s="248"/>
      <c r="X31" s="248"/>
      <c r="Y31" s="249"/>
      <c r="Z31" s="247">
        <f>$J31*'人員按分（地点群４）'!$H$32</f>
        <v>0</v>
      </c>
      <c r="AA31" s="248"/>
      <c r="AB31" s="248"/>
      <c r="AC31" s="249"/>
      <c r="AD31" s="238">
        <f t="shared" si="2"/>
        <v>0</v>
      </c>
      <c r="AE31" s="239"/>
      <c r="AF31" s="239"/>
      <c r="AG31" s="240"/>
      <c r="AH31" s="178"/>
      <c r="AI31" s="224"/>
      <c r="AJ31" s="225"/>
      <c r="AK31" s="225"/>
      <c r="AL31" s="225"/>
      <c r="AM31" s="225"/>
      <c r="AN31" s="226"/>
      <c r="AO31" s="546"/>
      <c r="AQ31" s="186"/>
      <c r="AR31" s="186"/>
      <c r="AS31" s="186"/>
      <c r="AT31" s="186"/>
      <c r="AU31" s="186"/>
      <c r="AV31" s="186"/>
      <c r="AW31" s="186"/>
      <c r="AX31" s="186"/>
      <c r="AY31" s="188"/>
      <c r="AZ31" s="188"/>
      <c r="BA31" s="188"/>
      <c r="BB31" s="188"/>
      <c r="BC31" s="202"/>
      <c r="BD31" s="203"/>
      <c r="BE31" s="203"/>
      <c r="BF31" s="203"/>
      <c r="BG31" s="203"/>
      <c r="BH31" s="203"/>
      <c r="BI31" s="203"/>
      <c r="BJ31" s="203"/>
      <c r="BK31" s="203"/>
      <c r="BL31" s="203"/>
      <c r="BM31" s="203"/>
      <c r="BN31" s="203"/>
      <c r="BO31" s="203"/>
      <c r="BP31" s="203"/>
      <c r="BQ31" s="203"/>
      <c r="BR31" s="203"/>
      <c r="BS31" s="203"/>
      <c r="BT31" s="203"/>
      <c r="BU31" s="203"/>
      <c r="BV31" s="203"/>
      <c r="BW31" s="203"/>
      <c r="BX31" s="203"/>
      <c r="BY31" s="203"/>
      <c r="BZ31" s="203"/>
      <c r="CA31" s="203"/>
      <c r="CB31" s="203"/>
      <c r="CC31" s="203"/>
      <c r="CD31" s="203"/>
      <c r="CE31" s="203"/>
      <c r="CF31" s="203"/>
      <c r="CG31" s="203"/>
      <c r="CH31" s="203"/>
      <c r="CI31" s="203"/>
      <c r="CJ31" s="203"/>
      <c r="CK31" s="203"/>
      <c r="CL31" s="203"/>
      <c r="CM31" s="203"/>
      <c r="CN31" s="203"/>
      <c r="CO31" s="203"/>
      <c r="CP31" s="203"/>
      <c r="CQ31" s="203"/>
      <c r="CR31" s="203"/>
      <c r="CS31" s="203"/>
      <c r="CT31" s="203"/>
      <c r="CU31" s="203"/>
      <c r="CV31" s="203"/>
      <c r="CW31" s="203"/>
      <c r="CX31" s="203"/>
      <c r="CY31" s="203"/>
      <c r="CZ31" s="203"/>
      <c r="DA31" s="203"/>
      <c r="DB31" s="203"/>
      <c r="DC31" s="204"/>
    </row>
    <row r="32" spans="1:107" ht="31.5" customHeight="1">
      <c r="A32" s="387"/>
      <c r="B32" s="412"/>
      <c r="C32" s="413"/>
      <c r="D32" s="413"/>
      <c r="E32" s="413"/>
      <c r="F32" s="250" t="s">
        <v>65</v>
      </c>
      <c r="G32" s="251"/>
      <c r="H32" s="251"/>
      <c r="I32" s="252"/>
      <c r="J32" s="244">
        <v>6000000</v>
      </c>
      <c r="K32" s="245"/>
      <c r="L32" s="245"/>
      <c r="M32" s="246"/>
      <c r="N32" s="247">
        <f>$J32*'人員按分（地点群１）'!$H$32</f>
        <v>172291.9708029197</v>
      </c>
      <c r="O32" s="248"/>
      <c r="P32" s="248"/>
      <c r="Q32" s="249"/>
      <c r="R32" s="247">
        <f>$J32*'人員按分（地点群２）'!$H$32</f>
        <v>162109.4890510949</v>
      </c>
      <c r="S32" s="248"/>
      <c r="T32" s="248"/>
      <c r="U32" s="249"/>
      <c r="V32" s="247">
        <f>$J32*'人員按分（地点群３）'!$H$32</f>
        <v>0</v>
      </c>
      <c r="W32" s="248"/>
      <c r="X32" s="248"/>
      <c r="Y32" s="249"/>
      <c r="Z32" s="247">
        <f>$J32*'人員按分（地点群４）'!$H$32</f>
        <v>0</v>
      </c>
      <c r="AA32" s="248"/>
      <c r="AB32" s="248"/>
      <c r="AC32" s="249"/>
      <c r="AD32" s="238">
        <f t="shared" si="2"/>
        <v>334401.45985401457</v>
      </c>
      <c r="AE32" s="239"/>
      <c r="AF32" s="239"/>
      <c r="AG32" s="240"/>
      <c r="AH32" s="178"/>
      <c r="AI32" s="224"/>
      <c r="AJ32" s="225"/>
      <c r="AK32" s="225"/>
      <c r="AL32" s="225"/>
      <c r="AM32" s="225"/>
      <c r="AN32" s="226"/>
      <c r="AO32" s="546" t="s">
        <v>245</v>
      </c>
      <c r="AQ32" s="186"/>
      <c r="AR32" s="186"/>
      <c r="AS32" s="186"/>
      <c r="AT32" s="186"/>
      <c r="AU32" s="186"/>
      <c r="AV32" s="186"/>
      <c r="AW32" s="186"/>
      <c r="AX32" s="186"/>
      <c r="AY32" s="188"/>
      <c r="AZ32" s="188"/>
      <c r="BA32" s="188"/>
      <c r="BB32" s="188"/>
      <c r="BC32" s="202"/>
      <c r="BD32" s="203" t="s">
        <v>235</v>
      </c>
      <c r="BE32" s="203"/>
      <c r="BF32" s="203"/>
      <c r="BG32" s="203"/>
      <c r="BH32" s="203"/>
      <c r="BI32" s="203"/>
      <c r="BJ32" s="203"/>
      <c r="BK32" s="203"/>
      <c r="BL32" s="203"/>
      <c r="BM32" s="203"/>
      <c r="BN32" s="203"/>
      <c r="BO32" s="203"/>
      <c r="BP32" s="203"/>
      <c r="BQ32" s="203"/>
      <c r="BR32" s="203"/>
      <c r="BS32" s="203"/>
      <c r="BT32" s="203"/>
      <c r="BU32" s="203"/>
      <c r="BV32" s="203"/>
      <c r="BW32" s="203"/>
      <c r="BX32" s="203"/>
      <c r="BY32" s="203"/>
      <c r="BZ32" s="203"/>
      <c r="CA32" s="203"/>
      <c r="CB32" s="203"/>
      <c r="CC32" s="203"/>
      <c r="CD32" s="203"/>
      <c r="CE32" s="203"/>
      <c r="CF32" s="203"/>
      <c r="CG32" s="203"/>
      <c r="CH32" s="203"/>
      <c r="CI32" s="203"/>
      <c r="CJ32" s="203"/>
      <c r="CK32" s="203"/>
      <c r="CL32" s="203"/>
      <c r="CM32" s="203"/>
      <c r="CN32" s="203"/>
      <c r="CO32" s="203"/>
      <c r="CP32" s="203"/>
      <c r="CQ32" s="203"/>
      <c r="CR32" s="203"/>
      <c r="CS32" s="203"/>
      <c r="CT32" s="203"/>
      <c r="CU32" s="203"/>
      <c r="CV32" s="203"/>
      <c r="CW32" s="203"/>
      <c r="CX32" s="203"/>
      <c r="CY32" s="203"/>
      <c r="CZ32" s="203"/>
      <c r="DA32" s="203"/>
      <c r="DB32" s="203"/>
      <c r="DC32" s="204"/>
    </row>
    <row r="33" spans="1:107" ht="31.5" customHeight="1">
      <c r="A33" s="387"/>
      <c r="B33" s="412"/>
      <c r="C33" s="413"/>
      <c r="D33" s="413"/>
      <c r="E33" s="413"/>
      <c r="F33" s="250" t="s">
        <v>66</v>
      </c>
      <c r="G33" s="251"/>
      <c r="H33" s="251"/>
      <c r="I33" s="252"/>
      <c r="J33" s="244"/>
      <c r="K33" s="245"/>
      <c r="L33" s="245"/>
      <c r="M33" s="246"/>
      <c r="N33" s="247">
        <f>$J33*'人員按分（地点群１）'!$H$32</f>
        <v>0</v>
      </c>
      <c r="O33" s="248"/>
      <c r="P33" s="248"/>
      <c r="Q33" s="249"/>
      <c r="R33" s="247">
        <f>$J33*'人員按分（地点群２）'!$H$32</f>
        <v>0</v>
      </c>
      <c r="S33" s="248"/>
      <c r="T33" s="248"/>
      <c r="U33" s="249"/>
      <c r="V33" s="247">
        <f>$J33*'人員按分（地点群３）'!$H$32</f>
        <v>0</v>
      </c>
      <c r="W33" s="248"/>
      <c r="X33" s="248"/>
      <c r="Y33" s="249"/>
      <c r="Z33" s="247">
        <f>$J33*'人員按分（地点群４）'!$H$32</f>
        <v>0</v>
      </c>
      <c r="AA33" s="248"/>
      <c r="AB33" s="248"/>
      <c r="AC33" s="249"/>
      <c r="AD33" s="238">
        <f t="shared" si="2"/>
        <v>0</v>
      </c>
      <c r="AE33" s="239"/>
      <c r="AF33" s="239"/>
      <c r="AG33" s="240"/>
      <c r="AH33" s="178"/>
      <c r="AI33" s="224"/>
      <c r="AJ33" s="225"/>
      <c r="AK33" s="225"/>
      <c r="AL33" s="225"/>
      <c r="AM33" s="225"/>
      <c r="AN33" s="226"/>
      <c r="AO33" s="546"/>
      <c r="AQ33" s="186"/>
      <c r="AR33" s="186"/>
      <c r="AS33" s="186"/>
      <c r="AT33" s="186"/>
      <c r="AU33" s="186"/>
      <c r="AV33" s="186"/>
      <c r="AW33" s="186"/>
      <c r="AX33" s="186"/>
      <c r="AY33" s="188"/>
      <c r="AZ33" s="188"/>
      <c r="BA33" s="188"/>
      <c r="BB33" s="188"/>
      <c r="BC33" s="202"/>
      <c r="BD33" s="203"/>
      <c r="BE33" s="203"/>
      <c r="BF33" s="203"/>
      <c r="BG33" s="203"/>
      <c r="BH33" s="203"/>
      <c r="BI33" s="203"/>
      <c r="BJ33" s="203"/>
      <c r="BK33" s="203"/>
      <c r="BL33" s="203"/>
      <c r="BM33" s="203"/>
      <c r="BN33" s="203"/>
      <c r="BO33" s="203"/>
      <c r="BP33" s="203"/>
      <c r="BQ33" s="203"/>
      <c r="BR33" s="203"/>
      <c r="BS33" s="203"/>
      <c r="BT33" s="203"/>
      <c r="BU33" s="203"/>
      <c r="BV33" s="203"/>
      <c r="BW33" s="203"/>
      <c r="BX33" s="203"/>
      <c r="BY33" s="203"/>
      <c r="BZ33" s="203"/>
      <c r="CA33" s="203"/>
      <c r="CB33" s="203"/>
      <c r="CC33" s="203"/>
      <c r="CD33" s="203"/>
      <c r="CE33" s="203"/>
      <c r="CF33" s="203"/>
      <c r="CG33" s="203"/>
      <c r="CH33" s="203"/>
      <c r="CI33" s="203"/>
      <c r="CJ33" s="203"/>
      <c r="CK33" s="203"/>
      <c r="CL33" s="203"/>
      <c r="CM33" s="203"/>
      <c r="CN33" s="203"/>
      <c r="CO33" s="203"/>
      <c r="CP33" s="203"/>
      <c r="CQ33" s="203"/>
      <c r="CR33" s="203"/>
      <c r="CS33" s="203"/>
      <c r="CT33" s="203"/>
      <c r="CU33" s="203"/>
      <c r="CV33" s="203"/>
      <c r="CW33" s="203"/>
      <c r="CX33" s="203"/>
      <c r="CY33" s="203"/>
      <c r="CZ33" s="203"/>
      <c r="DA33" s="203"/>
      <c r="DB33" s="203"/>
      <c r="DC33" s="204"/>
    </row>
    <row r="34" spans="1:107" ht="31.5" customHeight="1">
      <c r="A34" s="387"/>
      <c r="B34" s="412"/>
      <c r="C34" s="413"/>
      <c r="D34" s="413"/>
      <c r="E34" s="413"/>
      <c r="F34" s="250" t="s">
        <v>67</v>
      </c>
      <c r="G34" s="251"/>
      <c r="H34" s="251"/>
      <c r="I34" s="252"/>
      <c r="J34" s="244"/>
      <c r="K34" s="245"/>
      <c r="L34" s="245"/>
      <c r="M34" s="246"/>
      <c r="N34" s="247">
        <f>$J34*'人員按分（地点群１）'!$H$32</f>
        <v>0</v>
      </c>
      <c r="O34" s="248"/>
      <c r="P34" s="248"/>
      <c r="Q34" s="249"/>
      <c r="R34" s="247">
        <f>$J34*'人員按分（地点群２）'!$H$32</f>
        <v>0</v>
      </c>
      <c r="S34" s="248"/>
      <c r="T34" s="248"/>
      <c r="U34" s="249"/>
      <c r="V34" s="247">
        <f>$J34*'人員按分（地点群３）'!$H$32</f>
        <v>0</v>
      </c>
      <c r="W34" s="248"/>
      <c r="X34" s="248"/>
      <c r="Y34" s="249"/>
      <c r="Z34" s="247">
        <f>$J34*'人員按分（地点群４）'!$H$32</f>
        <v>0</v>
      </c>
      <c r="AA34" s="248"/>
      <c r="AB34" s="248"/>
      <c r="AC34" s="249"/>
      <c r="AD34" s="238">
        <f>SUM(N34:AC34)</f>
        <v>0</v>
      </c>
      <c r="AE34" s="239"/>
      <c r="AF34" s="239"/>
      <c r="AG34" s="240"/>
      <c r="AH34" s="178"/>
      <c r="AI34" s="224"/>
      <c r="AJ34" s="225"/>
      <c r="AK34" s="225"/>
      <c r="AL34" s="225"/>
      <c r="AM34" s="225"/>
      <c r="AN34" s="226"/>
      <c r="AO34" s="546"/>
      <c r="AQ34" s="186"/>
      <c r="AR34" s="186"/>
      <c r="AS34" s="186"/>
      <c r="AT34" s="186"/>
      <c r="AU34" s="186"/>
      <c r="AV34" s="186"/>
      <c r="AW34" s="186"/>
      <c r="AX34" s="186"/>
      <c r="AY34" s="188"/>
      <c r="AZ34" s="188"/>
      <c r="BA34" s="188"/>
      <c r="BB34" s="188"/>
      <c r="BC34" s="202"/>
      <c r="BD34" s="203"/>
      <c r="BE34" s="203"/>
      <c r="BF34" s="203"/>
      <c r="BG34" s="203"/>
      <c r="BH34" s="203"/>
      <c r="BI34" s="203"/>
      <c r="BJ34" s="203"/>
      <c r="BK34" s="203"/>
      <c r="BL34" s="203"/>
      <c r="BM34" s="203"/>
      <c r="BN34" s="203"/>
      <c r="BO34" s="203"/>
      <c r="BP34" s="203"/>
      <c r="BQ34" s="203"/>
      <c r="BR34" s="203"/>
      <c r="BS34" s="203"/>
      <c r="BT34" s="203"/>
      <c r="BU34" s="203"/>
      <c r="BV34" s="203"/>
      <c r="BW34" s="203"/>
      <c r="BX34" s="203"/>
      <c r="BY34" s="203"/>
      <c r="BZ34" s="203"/>
      <c r="CA34" s="203"/>
      <c r="CB34" s="203"/>
      <c r="CC34" s="203"/>
      <c r="CD34" s="203"/>
      <c r="CE34" s="203"/>
      <c r="CF34" s="203"/>
      <c r="CG34" s="203"/>
      <c r="CH34" s="203"/>
      <c r="CI34" s="203"/>
      <c r="CJ34" s="203"/>
      <c r="CK34" s="203"/>
      <c r="CL34" s="203"/>
      <c r="CM34" s="203"/>
      <c r="CN34" s="203"/>
      <c r="CO34" s="203"/>
      <c r="CP34" s="203"/>
      <c r="CQ34" s="203"/>
      <c r="CR34" s="203"/>
      <c r="CS34" s="203"/>
      <c r="CT34" s="203"/>
      <c r="CU34" s="203"/>
      <c r="CV34" s="203"/>
      <c r="CW34" s="203"/>
      <c r="CX34" s="203"/>
      <c r="CY34" s="203"/>
      <c r="CZ34" s="203"/>
      <c r="DA34" s="203"/>
      <c r="DB34" s="203"/>
      <c r="DC34" s="204"/>
    </row>
    <row r="35" spans="1:107" ht="31.5" customHeight="1">
      <c r="A35" s="387"/>
      <c r="B35" s="412"/>
      <c r="C35" s="413"/>
      <c r="D35" s="413"/>
      <c r="E35" s="413"/>
      <c r="F35" s="330" t="s">
        <v>71</v>
      </c>
      <c r="G35" s="331"/>
      <c r="H35" s="331"/>
      <c r="I35" s="332"/>
      <c r="J35" s="306">
        <v>40000000</v>
      </c>
      <c r="K35" s="307"/>
      <c r="L35" s="307"/>
      <c r="M35" s="308"/>
      <c r="N35" s="247">
        <f>$J35*'人員按分（地点群１）'!$H$32</f>
        <v>1148613.1386861312</v>
      </c>
      <c r="O35" s="248"/>
      <c r="P35" s="248"/>
      <c r="Q35" s="249"/>
      <c r="R35" s="247">
        <f>$J35*'人員按分（地点群２）'!$H$32</f>
        <v>1080729.9270072991</v>
      </c>
      <c r="S35" s="248"/>
      <c r="T35" s="248"/>
      <c r="U35" s="249"/>
      <c r="V35" s="247">
        <f>$J35*'人員按分（地点群３）'!$H$32</f>
        <v>0</v>
      </c>
      <c r="W35" s="248"/>
      <c r="X35" s="248"/>
      <c r="Y35" s="249"/>
      <c r="Z35" s="247">
        <f>$J35*'人員按分（地点群４）'!$H$32</f>
        <v>0</v>
      </c>
      <c r="AA35" s="248"/>
      <c r="AB35" s="248"/>
      <c r="AC35" s="249"/>
      <c r="AD35" s="303">
        <f t="shared" si="2"/>
        <v>2229343.0656934306</v>
      </c>
      <c r="AE35" s="304"/>
      <c r="AF35" s="304"/>
      <c r="AG35" s="305"/>
      <c r="AH35" s="178"/>
      <c r="AI35" s="224"/>
      <c r="AJ35" s="225"/>
      <c r="AK35" s="225"/>
      <c r="AL35" s="225"/>
      <c r="AM35" s="225"/>
      <c r="AN35" s="226"/>
      <c r="AO35" s="546" t="s">
        <v>246</v>
      </c>
      <c r="AQ35" s="186"/>
      <c r="AR35" s="186"/>
      <c r="AS35" s="186"/>
      <c r="AT35" s="186"/>
      <c r="AU35" s="186"/>
      <c r="AV35" s="186"/>
      <c r="AW35" s="186"/>
      <c r="AX35" s="186"/>
      <c r="AY35" s="188"/>
      <c r="AZ35" s="188"/>
      <c r="BA35" s="188"/>
      <c r="BB35" s="188"/>
      <c r="BC35" s="202"/>
      <c r="BD35" s="203" t="s">
        <v>209</v>
      </c>
      <c r="BE35" s="203"/>
      <c r="BF35" s="203"/>
      <c r="BG35" s="203"/>
      <c r="BH35" s="203"/>
      <c r="BI35" s="203"/>
      <c r="BJ35" s="203"/>
      <c r="BK35" s="203"/>
      <c r="BL35" s="203"/>
      <c r="BM35" s="203"/>
      <c r="BN35" s="203"/>
      <c r="BO35" s="203"/>
      <c r="BP35" s="203"/>
      <c r="BQ35" s="203"/>
      <c r="BR35" s="203"/>
      <c r="BS35" s="203"/>
      <c r="BT35" s="203"/>
      <c r="BU35" s="203"/>
      <c r="BV35" s="203"/>
      <c r="BW35" s="203"/>
      <c r="BX35" s="203"/>
      <c r="BY35" s="203"/>
      <c r="BZ35" s="203"/>
      <c r="CA35" s="203"/>
      <c r="CB35" s="203"/>
      <c r="CC35" s="203"/>
      <c r="CD35" s="203"/>
      <c r="CE35" s="203"/>
      <c r="CF35" s="203"/>
      <c r="CG35" s="203"/>
      <c r="CH35" s="203"/>
      <c r="CI35" s="203"/>
      <c r="CJ35" s="203"/>
      <c r="CK35" s="203"/>
      <c r="CL35" s="203"/>
      <c r="CM35" s="203"/>
      <c r="CN35" s="203"/>
      <c r="CO35" s="203"/>
      <c r="CP35" s="203"/>
      <c r="CQ35" s="203"/>
      <c r="CR35" s="203"/>
      <c r="CS35" s="203"/>
      <c r="CT35" s="203"/>
      <c r="CU35" s="203"/>
      <c r="CV35" s="203"/>
      <c r="CW35" s="203"/>
      <c r="CX35" s="203"/>
      <c r="CY35" s="203"/>
      <c r="CZ35" s="203"/>
      <c r="DA35" s="203"/>
      <c r="DB35" s="203"/>
      <c r="DC35" s="204"/>
    </row>
    <row r="36" spans="1:107" ht="31.5" customHeight="1">
      <c r="A36" s="387"/>
      <c r="B36" s="414"/>
      <c r="C36" s="415"/>
      <c r="D36" s="415"/>
      <c r="E36" s="415"/>
      <c r="F36" s="258" t="s">
        <v>134</v>
      </c>
      <c r="G36" s="259"/>
      <c r="H36" s="259"/>
      <c r="I36" s="260"/>
      <c r="J36" s="270"/>
      <c r="K36" s="271"/>
      <c r="L36" s="271"/>
      <c r="M36" s="272"/>
      <c r="N36" s="270">
        <f>SUM(N26:Q35)</f>
        <v>1904974.8905109486</v>
      </c>
      <c r="O36" s="271"/>
      <c r="P36" s="271"/>
      <c r="Q36" s="272"/>
      <c r="R36" s="270">
        <f>SUM(R26:U35)</f>
        <v>1792390.5839416056</v>
      </c>
      <c r="S36" s="271"/>
      <c r="T36" s="271"/>
      <c r="U36" s="272"/>
      <c r="V36" s="270">
        <f>SUM(V26:Y35)</f>
        <v>0</v>
      </c>
      <c r="W36" s="271"/>
      <c r="X36" s="271"/>
      <c r="Y36" s="272"/>
      <c r="Z36" s="270">
        <f>SUM(Z26:AC35)</f>
        <v>0</v>
      </c>
      <c r="AA36" s="271"/>
      <c r="AB36" s="271"/>
      <c r="AC36" s="272"/>
      <c r="AD36" s="273">
        <f aca="true" t="shared" si="3" ref="AD36:AD45">SUM(N36:AC36)</f>
        <v>3697365.4744525542</v>
      </c>
      <c r="AE36" s="274"/>
      <c r="AF36" s="274"/>
      <c r="AG36" s="275"/>
      <c r="AH36" s="178"/>
      <c r="AI36" s="227"/>
      <c r="AJ36" s="228"/>
      <c r="AK36" s="228"/>
      <c r="AL36" s="228"/>
      <c r="AM36" s="228"/>
      <c r="AN36" s="229"/>
      <c r="AO36" s="546"/>
      <c r="AQ36" s="186"/>
      <c r="AR36" s="186"/>
      <c r="AS36" s="186"/>
      <c r="AT36" s="186"/>
      <c r="AU36" s="186"/>
      <c r="AV36" s="186"/>
      <c r="AW36" s="186"/>
      <c r="AX36" s="186"/>
      <c r="AY36" s="188"/>
      <c r="AZ36" s="188"/>
      <c r="BA36" s="188"/>
      <c r="BB36" s="188"/>
      <c r="BC36" s="202"/>
      <c r="BD36" s="203"/>
      <c r="BE36" s="203"/>
      <c r="BF36" s="203"/>
      <c r="BG36" s="203"/>
      <c r="BH36" s="203"/>
      <c r="BI36" s="203"/>
      <c r="BJ36" s="203"/>
      <c r="BK36" s="203"/>
      <c r="BL36" s="203"/>
      <c r="BM36" s="203"/>
      <c r="BN36" s="203"/>
      <c r="BO36" s="203"/>
      <c r="BP36" s="203"/>
      <c r="BQ36" s="203"/>
      <c r="BR36" s="203"/>
      <c r="BS36" s="203"/>
      <c r="BT36" s="203"/>
      <c r="BU36" s="203"/>
      <c r="BV36" s="203"/>
      <c r="BW36" s="203"/>
      <c r="BX36" s="203"/>
      <c r="BY36" s="203"/>
      <c r="BZ36" s="203"/>
      <c r="CA36" s="203"/>
      <c r="CB36" s="203"/>
      <c r="CC36" s="203"/>
      <c r="CD36" s="203"/>
      <c r="CE36" s="203"/>
      <c r="CF36" s="203"/>
      <c r="CG36" s="203"/>
      <c r="CH36" s="203"/>
      <c r="CI36" s="203"/>
      <c r="CJ36" s="203"/>
      <c r="CK36" s="203"/>
      <c r="CL36" s="203"/>
      <c r="CM36" s="203"/>
      <c r="CN36" s="203"/>
      <c r="CO36" s="203"/>
      <c r="CP36" s="203"/>
      <c r="CQ36" s="203"/>
      <c r="CR36" s="203"/>
      <c r="CS36" s="203"/>
      <c r="CT36" s="203"/>
      <c r="CU36" s="203"/>
      <c r="CV36" s="203"/>
      <c r="CW36" s="203"/>
      <c r="CX36" s="203"/>
      <c r="CY36" s="203"/>
      <c r="CZ36" s="203"/>
      <c r="DA36" s="203"/>
      <c r="DB36" s="203"/>
      <c r="DC36" s="204"/>
    </row>
    <row r="37" spans="1:107" ht="31.5" customHeight="1">
      <c r="A37" s="387"/>
      <c r="B37" s="324" t="s">
        <v>35</v>
      </c>
      <c r="C37" s="325"/>
      <c r="D37" s="325"/>
      <c r="E37" s="325"/>
      <c r="F37" s="325"/>
      <c r="G37" s="325"/>
      <c r="H37" s="325"/>
      <c r="I37" s="326"/>
      <c r="J37" s="416"/>
      <c r="K37" s="417"/>
      <c r="L37" s="417"/>
      <c r="M37" s="418"/>
      <c r="N37" s="333">
        <v>600000</v>
      </c>
      <c r="O37" s="334"/>
      <c r="P37" s="334"/>
      <c r="Q37" s="335"/>
      <c r="R37" s="288">
        <v>500000</v>
      </c>
      <c r="S37" s="289"/>
      <c r="T37" s="289"/>
      <c r="U37" s="290"/>
      <c r="V37" s="300"/>
      <c r="W37" s="301"/>
      <c r="X37" s="301"/>
      <c r="Y37" s="302"/>
      <c r="Z37" s="291"/>
      <c r="AA37" s="292"/>
      <c r="AB37" s="292"/>
      <c r="AC37" s="293"/>
      <c r="AD37" s="238">
        <f t="shared" si="3"/>
        <v>1100000</v>
      </c>
      <c r="AE37" s="239"/>
      <c r="AF37" s="239"/>
      <c r="AG37" s="240"/>
      <c r="AH37" s="178"/>
      <c r="AI37" s="241" t="s">
        <v>136</v>
      </c>
      <c r="AJ37" s="241"/>
      <c r="AK37" s="241"/>
      <c r="AL37" s="241"/>
      <c r="AM37" s="241"/>
      <c r="AN37" s="241"/>
      <c r="AO37" s="184"/>
      <c r="AP37" s="546"/>
      <c r="AQ37" s="186"/>
      <c r="AR37" s="186"/>
      <c r="AS37" s="186"/>
      <c r="AT37" s="186"/>
      <c r="AU37" s="186"/>
      <c r="AV37" s="186"/>
      <c r="AW37" s="186"/>
      <c r="AX37" s="186"/>
      <c r="AY37" s="188"/>
      <c r="AZ37" s="188"/>
      <c r="BA37" s="188"/>
      <c r="BB37" s="188"/>
      <c r="BC37" s="202"/>
      <c r="BD37" s="203"/>
      <c r="BE37" s="203"/>
      <c r="BF37" s="203"/>
      <c r="BG37" s="203"/>
      <c r="BH37" s="203"/>
      <c r="BI37" s="203"/>
      <c r="BJ37" s="203"/>
      <c r="BK37" s="203"/>
      <c r="BL37" s="203"/>
      <c r="BM37" s="203"/>
      <c r="BN37" s="203"/>
      <c r="BO37" s="203"/>
      <c r="BP37" s="203"/>
      <c r="BQ37" s="203"/>
      <c r="BR37" s="203"/>
      <c r="BS37" s="203"/>
      <c r="BT37" s="203"/>
      <c r="BU37" s="203"/>
      <c r="BV37" s="203"/>
      <c r="BW37" s="203"/>
      <c r="BX37" s="203"/>
      <c r="BY37" s="203"/>
      <c r="BZ37" s="203"/>
      <c r="CA37" s="203"/>
      <c r="CB37" s="203"/>
      <c r="CC37" s="203"/>
      <c r="CD37" s="203"/>
      <c r="CE37" s="203"/>
      <c r="CF37" s="203"/>
      <c r="CG37" s="203"/>
      <c r="CH37" s="203"/>
      <c r="CI37" s="203"/>
      <c r="CJ37" s="203"/>
      <c r="CK37" s="203"/>
      <c r="CL37" s="203"/>
      <c r="CM37" s="203"/>
      <c r="CN37" s="203"/>
      <c r="CO37" s="203"/>
      <c r="CP37" s="203"/>
      <c r="CQ37" s="203"/>
      <c r="CR37" s="203"/>
      <c r="CS37" s="203"/>
      <c r="CT37" s="203"/>
      <c r="CU37" s="203"/>
      <c r="CV37" s="203"/>
      <c r="CW37" s="203"/>
      <c r="CX37" s="203"/>
      <c r="CY37" s="203"/>
      <c r="CZ37" s="203"/>
      <c r="DA37" s="203"/>
      <c r="DB37" s="203"/>
      <c r="DC37" s="204"/>
    </row>
    <row r="38" spans="1:107" ht="31.5" customHeight="1">
      <c r="A38" s="387"/>
      <c r="B38" s="324" t="s">
        <v>73</v>
      </c>
      <c r="C38" s="325"/>
      <c r="D38" s="325"/>
      <c r="E38" s="325"/>
      <c r="F38" s="325"/>
      <c r="G38" s="325"/>
      <c r="H38" s="325"/>
      <c r="I38" s="326"/>
      <c r="J38" s="297"/>
      <c r="K38" s="298"/>
      <c r="L38" s="298"/>
      <c r="M38" s="299"/>
      <c r="N38" s="333"/>
      <c r="O38" s="334"/>
      <c r="P38" s="334"/>
      <c r="Q38" s="335"/>
      <c r="R38" s="288"/>
      <c r="S38" s="289"/>
      <c r="T38" s="289"/>
      <c r="U38" s="290"/>
      <c r="V38" s="300"/>
      <c r="W38" s="301"/>
      <c r="X38" s="301"/>
      <c r="Y38" s="302"/>
      <c r="Z38" s="291"/>
      <c r="AA38" s="292"/>
      <c r="AB38" s="292"/>
      <c r="AC38" s="293"/>
      <c r="AD38" s="238">
        <f t="shared" si="3"/>
        <v>0</v>
      </c>
      <c r="AE38" s="239"/>
      <c r="AF38" s="239"/>
      <c r="AG38" s="240"/>
      <c r="AH38" s="178"/>
      <c r="AI38" s="241" t="s">
        <v>136</v>
      </c>
      <c r="AJ38" s="241"/>
      <c r="AK38" s="241"/>
      <c r="AL38" s="241"/>
      <c r="AM38" s="241"/>
      <c r="AN38" s="241"/>
      <c r="AO38" s="184"/>
      <c r="AP38" s="546"/>
      <c r="AQ38" s="186"/>
      <c r="AR38" s="186"/>
      <c r="AS38" s="186"/>
      <c r="AT38" s="186"/>
      <c r="AU38" s="186"/>
      <c r="AV38" s="186"/>
      <c r="AW38" s="186"/>
      <c r="AX38" s="186"/>
      <c r="AY38" s="188"/>
      <c r="AZ38" s="188"/>
      <c r="BA38" s="188"/>
      <c r="BB38" s="188"/>
      <c r="BC38" s="202"/>
      <c r="BD38" s="203"/>
      <c r="BE38" s="203"/>
      <c r="BF38" s="203"/>
      <c r="BG38" s="203"/>
      <c r="BH38" s="203"/>
      <c r="BI38" s="203"/>
      <c r="BJ38" s="203"/>
      <c r="BK38" s="203"/>
      <c r="BL38" s="203"/>
      <c r="BM38" s="203"/>
      <c r="BN38" s="203"/>
      <c r="BO38" s="203"/>
      <c r="BP38" s="203"/>
      <c r="BQ38" s="203"/>
      <c r="BR38" s="203"/>
      <c r="BS38" s="203"/>
      <c r="BT38" s="203"/>
      <c r="BU38" s="203"/>
      <c r="BV38" s="203"/>
      <c r="BW38" s="203"/>
      <c r="BX38" s="203"/>
      <c r="BY38" s="203"/>
      <c r="BZ38" s="203"/>
      <c r="CA38" s="203"/>
      <c r="CB38" s="203"/>
      <c r="CC38" s="203"/>
      <c r="CD38" s="203"/>
      <c r="CE38" s="203"/>
      <c r="CF38" s="203"/>
      <c r="CG38" s="203"/>
      <c r="CH38" s="203"/>
      <c r="CI38" s="203"/>
      <c r="CJ38" s="203"/>
      <c r="CK38" s="203"/>
      <c r="CL38" s="203"/>
      <c r="CM38" s="203"/>
      <c r="CN38" s="203"/>
      <c r="CO38" s="203"/>
      <c r="CP38" s="203"/>
      <c r="CQ38" s="203"/>
      <c r="CR38" s="203"/>
      <c r="CS38" s="203"/>
      <c r="CT38" s="203"/>
      <c r="CU38" s="203"/>
      <c r="CV38" s="203"/>
      <c r="CW38" s="203"/>
      <c r="CX38" s="203"/>
      <c r="CY38" s="203"/>
      <c r="CZ38" s="203"/>
      <c r="DA38" s="203"/>
      <c r="DB38" s="203"/>
      <c r="DC38" s="204"/>
    </row>
    <row r="39" spans="1:107" ht="31.5" customHeight="1">
      <c r="A39" s="387"/>
      <c r="B39" s="324" t="s">
        <v>37</v>
      </c>
      <c r="C39" s="325"/>
      <c r="D39" s="325"/>
      <c r="E39" s="325"/>
      <c r="F39" s="325"/>
      <c r="G39" s="325"/>
      <c r="H39" s="325"/>
      <c r="I39" s="326"/>
      <c r="J39" s="297"/>
      <c r="K39" s="298"/>
      <c r="L39" s="298"/>
      <c r="M39" s="299"/>
      <c r="N39" s="333">
        <v>1400000</v>
      </c>
      <c r="O39" s="334"/>
      <c r="P39" s="334"/>
      <c r="Q39" s="335"/>
      <c r="R39" s="288">
        <v>1100000</v>
      </c>
      <c r="S39" s="289"/>
      <c r="T39" s="289"/>
      <c r="U39" s="290"/>
      <c r="V39" s="300"/>
      <c r="W39" s="301"/>
      <c r="X39" s="301"/>
      <c r="Y39" s="302"/>
      <c r="Z39" s="291"/>
      <c r="AA39" s="292"/>
      <c r="AB39" s="292"/>
      <c r="AC39" s="293"/>
      <c r="AD39" s="238">
        <f t="shared" si="3"/>
        <v>2500000</v>
      </c>
      <c r="AE39" s="239"/>
      <c r="AF39" s="239"/>
      <c r="AG39" s="240"/>
      <c r="AH39" s="178"/>
      <c r="AI39" s="241" t="s">
        <v>136</v>
      </c>
      <c r="AJ39" s="241"/>
      <c r="AK39" s="241"/>
      <c r="AL39" s="241"/>
      <c r="AM39" s="241"/>
      <c r="AN39" s="241"/>
      <c r="AO39" s="184"/>
      <c r="AP39" s="546"/>
      <c r="AQ39" s="186"/>
      <c r="AR39" s="186"/>
      <c r="AS39" s="186"/>
      <c r="AT39" s="186"/>
      <c r="AU39" s="186"/>
      <c r="AV39" s="186"/>
      <c r="AW39" s="186"/>
      <c r="AX39" s="186"/>
      <c r="AY39" s="188"/>
      <c r="AZ39" s="188"/>
      <c r="BA39" s="188"/>
      <c r="BB39" s="188"/>
      <c r="BC39" s="202"/>
      <c r="BD39" s="203"/>
      <c r="BE39" s="203"/>
      <c r="BF39" s="203"/>
      <c r="BG39" s="203"/>
      <c r="BH39" s="203"/>
      <c r="BI39" s="203"/>
      <c r="BJ39" s="203"/>
      <c r="BK39" s="203"/>
      <c r="BL39" s="203"/>
      <c r="BM39" s="203"/>
      <c r="BN39" s="203"/>
      <c r="BO39" s="203"/>
      <c r="BP39" s="203"/>
      <c r="BQ39" s="203"/>
      <c r="BR39" s="203"/>
      <c r="BS39" s="203"/>
      <c r="BT39" s="203"/>
      <c r="BU39" s="203"/>
      <c r="BV39" s="203"/>
      <c r="BW39" s="203"/>
      <c r="BX39" s="203"/>
      <c r="BY39" s="203"/>
      <c r="BZ39" s="203"/>
      <c r="CA39" s="203"/>
      <c r="CB39" s="203"/>
      <c r="CC39" s="203"/>
      <c r="CD39" s="203"/>
      <c r="CE39" s="203"/>
      <c r="CF39" s="203"/>
      <c r="CG39" s="203"/>
      <c r="CH39" s="203"/>
      <c r="CI39" s="203"/>
      <c r="CJ39" s="203"/>
      <c r="CK39" s="203"/>
      <c r="CL39" s="203"/>
      <c r="CM39" s="203"/>
      <c r="CN39" s="203"/>
      <c r="CO39" s="203"/>
      <c r="CP39" s="203"/>
      <c r="CQ39" s="203"/>
      <c r="CR39" s="203"/>
      <c r="CS39" s="203"/>
      <c r="CT39" s="203"/>
      <c r="CU39" s="203"/>
      <c r="CV39" s="203"/>
      <c r="CW39" s="203"/>
      <c r="CX39" s="203"/>
      <c r="CY39" s="203"/>
      <c r="CZ39" s="203"/>
      <c r="DA39" s="203"/>
      <c r="DB39" s="203"/>
      <c r="DC39" s="204"/>
    </row>
    <row r="40" spans="1:107" ht="31.5" customHeight="1">
      <c r="A40" s="387"/>
      <c r="B40" s="327" t="s">
        <v>74</v>
      </c>
      <c r="C40" s="328"/>
      <c r="D40" s="328"/>
      <c r="E40" s="328"/>
      <c r="F40" s="328"/>
      <c r="G40" s="328"/>
      <c r="H40" s="328"/>
      <c r="I40" s="329"/>
      <c r="J40" s="294"/>
      <c r="K40" s="295"/>
      <c r="L40" s="295"/>
      <c r="M40" s="296"/>
      <c r="N40" s="431"/>
      <c r="O40" s="432"/>
      <c r="P40" s="432"/>
      <c r="Q40" s="433"/>
      <c r="R40" s="431"/>
      <c r="S40" s="432"/>
      <c r="T40" s="432"/>
      <c r="U40" s="433"/>
      <c r="V40" s="336"/>
      <c r="W40" s="337"/>
      <c r="X40" s="337"/>
      <c r="Y40" s="338"/>
      <c r="Z40" s="336"/>
      <c r="AA40" s="337"/>
      <c r="AB40" s="337"/>
      <c r="AC40" s="338"/>
      <c r="AD40" s="309">
        <f t="shared" si="3"/>
        <v>0</v>
      </c>
      <c r="AE40" s="310"/>
      <c r="AF40" s="310"/>
      <c r="AG40" s="311"/>
      <c r="AH40" s="178"/>
      <c r="AI40" s="241" t="s">
        <v>136</v>
      </c>
      <c r="AJ40" s="241"/>
      <c r="AK40" s="241"/>
      <c r="AL40" s="241"/>
      <c r="AM40" s="241"/>
      <c r="AN40" s="241"/>
      <c r="AO40" s="184"/>
      <c r="AP40" s="546"/>
      <c r="AQ40" s="186"/>
      <c r="AR40" s="186"/>
      <c r="AS40" s="186"/>
      <c r="AT40" s="186"/>
      <c r="AU40" s="186"/>
      <c r="AV40" s="186"/>
      <c r="AW40" s="186"/>
      <c r="AX40" s="186"/>
      <c r="AY40" s="188"/>
      <c r="AZ40" s="188"/>
      <c r="BA40" s="188"/>
      <c r="BB40" s="188"/>
      <c r="BC40" s="202"/>
      <c r="BD40" s="203"/>
      <c r="BE40" s="203"/>
      <c r="BF40" s="203"/>
      <c r="BG40" s="203"/>
      <c r="BH40" s="203"/>
      <c r="BI40" s="203"/>
      <c r="BJ40" s="203"/>
      <c r="BK40" s="203"/>
      <c r="BL40" s="203"/>
      <c r="BM40" s="203"/>
      <c r="BN40" s="203"/>
      <c r="BO40" s="203"/>
      <c r="BP40" s="203"/>
      <c r="BQ40" s="203"/>
      <c r="BR40" s="203"/>
      <c r="BS40" s="203"/>
      <c r="BT40" s="203"/>
      <c r="BU40" s="203"/>
      <c r="BV40" s="203"/>
      <c r="BW40" s="203"/>
      <c r="BX40" s="203"/>
      <c r="BY40" s="203"/>
      <c r="BZ40" s="203"/>
      <c r="CA40" s="203"/>
      <c r="CB40" s="203"/>
      <c r="CC40" s="203"/>
      <c r="CD40" s="203"/>
      <c r="CE40" s="203"/>
      <c r="CF40" s="203"/>
      <c r="CG40" s="203"/>
      <c r="CH40" s="203"/>
      <c r="CI40" s="203"/>
      <c r="CJ40" s="203"/>
      <c r="CK40" s="203"/>
      <c r="CL40" s="203"/>
      <c r="CM40" s="203"/>
      <c r="CN40" s="203"/>
      <c r="CO40" s="203"/>
      <c r="CP40" s="203"/>
      <c r="CQ40" s="203"/>
      <c r="CR40" s="203"/>
      <c r="CS40" s="203"/>
      <c r="CT40" s="203"/>
      <c r="CU40" s="203"/>
      <c r="CV40" s="203"/>
      <c r="CW40" s="203"/>
      <c r="CX40" s="203"/>
      <c r="CY40" s="203"/>
      <c r="CZ40" s="203"/>
      <c r="DA40" s="203"/>
      <c r="DB40" s="203"/>
      <c r="DC40" s="204"/>
    </row>
    <row r="41" spans="1:107" ht="31.5" customHeight="1">
      <c r="A41" s="387"/>
      <c r="B41" s="261" t="s">
        <v>39</v>
      </c>
      <c r="C41" s="262"/>
      <c r="D41" s="262"/>
      <c r="E41" s="262"/>
      <c r="F41" s="321" t="s">
        <v>68</v>
      </c>
      <c r="G41" s="322"/>
      <c r="H41" s="322"/>
      <c r="I41" s="323"/>
      <c r="J41" s="416"/>
      <c r="K41" s="417"/>
      <c r="L41" s="417"/>
      <c r="M41" s="418"/>
      <c r="N41" s="333"/>
      <c r="O41" s="334"/>
      <c r="P41" s="334"/>
      <c r="Q41" s="335"/>
      <c r="R41" s="333"/>
      <c r="S41" s="334"/>
      <c r="T41" s="334"/>
      <c r="U41" s="335"/>
      <c r="V41" s="300"/>
      <c r="W41" s="301"/>
      <c r="X41" s="301"/>
      <c r="Y41" s="302"/>
      <c r="Z41" s="300"/>
      <c r="AA41" s="301"/>
      <c r="AB41" s="301"/>
      <c r="AC41" s="302"/>
      <c r="AD41" s="276">
        <f t="shared" si="3"/>
        <v>0</v>
      </c>
      <c r="AE41" s="277"/>
      <c r="AF41" s="277"/>
      <c r="AG41" s="278"/>
      <c r="AH41" s="178"/>
      <c r="AI41" s="241" t="s">
        <v>136</v>
      </c>
      <c r="AJ41" s="241"/>
      <c r="AK41" s="241"/>
      <c r="AL41" s="241"/>
      <c r="AM41" s="241"/>
      <c r="AN41" s="241"/>
      <c r="AO41" s="184"/>
      <c r="AP41" s="546"/>
      <c r="AQ41" s="186"/>
      <c r="AR41" s="186"/>
      <c r="AS41" s="186"/>
      <c r="AT41" s="186"/>
      <c r="AU41" s="186"/>
      <c r="AV41" s="186"/>
      <c r="AW41" s="186"/>
      <c r="AX41" s="186"/>
      <c r="AY41" s="188"/>
      <c r="AZ41" s="188"/>
      <c r="BA41" s="188"/>
      <c r="BB41" s="188"/>
      <c r="BC41" s="202"/>
      <c r="BD41" s="203"/>
      <c r="BE41" s="203"/>
      <c r="BF41" s="203"/>
      <c r="BG41" s="203"/>
      <c r="BH41" s="203"/>
      <c r="BI41" s="203"/>
      <c r="BJ41" s="203"/>
      <c r="BK41" s="203"/>
      <c r="BL41" s="203"/>
      <c r="BM41" s="203"/>
      <c r="BN41" s="203"/>
      <c r="BO41" s="203"/>
      <c r="BP41" s="203"/>
      <c r="BQ41" s="203"/>
      <c r="BR41" s="203"/>
      <c r="BS41" s="203"/>
      <c r="BT41" s="203"/>
      <c r="BU41" s="203"/>
      <c r="BV41" s="203"/>
      <c r="BW41" s="203"/>
      <c r="BX41" s="203"/>
      <c r="BY41" s="203"/>
      <c r="BZ41" s="203"/>
      <c r="CA41" s="203"/>
      <c r="CB41" s="203"/>
      <c r="CC41" s="203"/>
      <c r="CD41" s="203"/>
      <c r="CE41" s="203"/>
      <c r="CF41" s="203"/>
      <c r="CG41" s="203"/>
      <c r="CH41" s="203"/>
      <c r="CI41" s="203"/>
      <c r="CJ41" s="203"/>
      <c r="CK41" s="203"/>
      <c r="CL41" s="203"/>
      <c r="CM41" s="203"/>
      <c r="CN41" s="203"/>
      <c r="CO41" s="203"/>
      <c r="CP41" s="203"/>
      <c r="CQ41" s="203"/>
      <c r="CR41" s="203"/>
      <c r="CS41" s="203"/>
      <c r="CT41" s="203"/>
      <c r="CU41" s="203"/>
      <c r="CV41" s="203"/>
      <c r="CW41" s="203"/>
      <c r="CX41" s="203"/>
      <c r="CY41" s="203"/>
      <c r="CZ41" s="203"/>
      <c r="DA41" s="203"/>
      <c r="DB41" s="203"/>
      <c r="DC41" s="204"/>
    </row>
    <row r="42" spans="1:107" ht="31.5" customHeight="1">
      <c r="A42" s="387"/>
      <c r="B42" s="263"/>
      <c r="C42" s="264"/>
      <c r="D42" s="264"/>
      <c r="E42" s="264"/>
      <c r="F42" s="250" t="s">
        <v>69</v>
      </c>
      <c r="G42" s="251"/>
      <c r="H42" s="251"/>
      <c r="I42" s="252"/>
      <c r="J42" s="297"/>
      <c r="K42" s="298"/>
      <c r="L42" s="298"/>
      <c r="M42" s="299"/>
      <c r="N42" s="288"/>
      <c r="O42" s="289"/>
      <c r="P42" s="289"/>
      <c r="Q42" s="290"/>
      <c r="R42" s="288"/>
      <c r="S42" s="289"/>
      <c r="T42" s="289"/>
      <c r="U42" s="290"/>
      <c r="V42" s="291"/>
      <c r="W42" s="292"/>
      <c r="X42" s="292"/>
      <c r="Y42" s="293"/>
      <c r="Z42" s="291"/>
      <c r="AA42" s="292"/>
      <c r="AB42" s="292"/>
      <c r="AC42" s="293"/>
      <c r="AD42" s="276">
        <f t="shared" si="3"/>
        <v>0</v>
      </c>
      <c r="AE42" s="277"/>
      <c r="AF42" s="277"/>
      <c r="AG42" s="278"/>
      <c r="AH42" s="178"/>
      <c r="AI42" s="241" t="s">
        <v>136</v>
      </c>
      <c r="AJ42" s="241"/>
      <c r="AK42" s="241"/>
      <c r="AL42" s="241"/>
      <c r="AM42" s="241"/>
      <c r="AN42" s="241"/>
      <c r="AO42" s="184"/>
      <c r="AP42" s="546"/>
      <c r="AQ42" s="186"/>
      <c r="AR42" s="186"/>
      <c r="AS42" s="186"/>
      <c r="AT42" s="186"/>
      <c r="AU42" s="186"/>
      <c r="AV42" s="186"/>
      <c r="AW42" s="186"/>
      <c r="AX42" s="186"/>
      <c r="AY42" s="188"/>
      <c r="AZ42" s="188"/>
      <c r="BA42" s="188"/>
      <c r="BB42" s="188"/>
      <c r="BC42" s="202"/>
      <c r="BD42" s="203"/>
      <c r="BE42" s="203"/>
      <c r="BF42" s="203"/>
      <c r="BG42" s="203"/>
      <c r="BH42" s="203"/>
      <c r="BI42" s="203"/>
      <c r="BJ42" s="203"/>
      <c r="BK42" s="203"/>
      <c r="BL42" s="203"/>
      <c r="BM42" s="203"/>
      <c r="BN42" s="203"/>
      <c r="BO42" s="203"/>
      <c r="BP42" s="203"/>
      <c r="BQ42" s="203"/>
      <c r="BR42" s="203"/>
      <c r="BS42" s="203"/>
      <c r="BT42" s="203"/>
      <c r="BU42" s="203"/>
      <c r="BV42" s="203"/>
      <c r="BW42" s="203"/>
      <c r="BX42" s="203"/>
      <c r="BY42" s="203"/>
      <c r="BZ42" s="203"/>
      <c r="CA42" s="203"/>
      <c r="CB42" s="203"/>
      <c r="CC42" s="203"/>
      <c r="CD42" s="203"/>
      <c r="CE42" s="203"/>
      <c r="CF42" s="203"/>
      <c r="CG42" s="203"/>
      <c r="CH42" s="203"/>
      <c r="CI42" s="203"/>
      <c r="CJ42" s="203"/>
      <c r="CK42" s="203"/>
      <c r="CL42" s="203"/>
      <c r="CM42" s="203"/>
      <c r="CN42" s="203"/>
      <c r="CO42" s="203"/>
      <c r="CP42" s="203"/>
      <c r="CQ42" s="203"/>
      <c r="CR42" s="203"/>
      <c r="CS42" s="203"/>
      <c r="CT42" s="203"/>
      <c r="CU42" s="203"/>
      <c r="CV42" s="203"/>
      <c r="CW42" s="203"/>
      <c r="CX42" s="203"/>
      <c r="CY42" s="203"/>
      <c r="CZ42" s="203"/>
      <c r="DA42" s="203"/>
      <c r="DB42" s="203"/>
      <c r="DC42" s="204"/>
    </row>
    <row r="43" spans="1:107" ht="31.5" customHeight="1">
      <c r="A43" s="387"/>
      <c r="B43" s="263"/>
      <c r="C43" s="264"/>
      <c r="D43" s="264"/>
      <c r="E43" s="264"/>
      <c r="F43" s="250" t="s">
        <v>70</v>
      </c>
      <c r="G43" s="251"/>
      <c r="H43" s="251"/>
      <c r="I43" s="252"/>
      <c r="J43" s="297"/>
      <c r="K43" s="298"/>
      <c r="L43" s="298"/>
      <c r="M43" s="299"/>
      <c r="N43" s="288"/>
      <c r="O43" s="289"/>
      <c r="P43" s="289"/>
      <c r="Q43" s="290"/>
      <c r="R43" s="288"/>
      <c r="S43" s="289"/>
      <c r="T43" s="289"/>
      <c r="U43" s="290"/>
      <c r="V43" s="291"/>
      <c r="W43" s="292"/>
      <c r="X43" s="292"/>
      <c r="Y43" s="293"/>
      <c r="Z43" s="291"/>
      <c r="AA43" s="292"/>
      <c r="AB43" s="292"/>
      <c r="AC43" s="293"/>
      <c r="AD43" s="276">
        <f t="shared" si="3"/>
        <v>0</v>
      </c>
      <c r="AE43" s="277"/>
      <c r="AF43" s="277"/>
      <c r="AG43" s="278"/>
      <c r="AH43" s="178"/>
      <c r="AI43" s="241" t="s">
        <v>136</v>
      </c>
      <c r="AJ43" s="241"/>
      <c r="AK43" s="241"/>
      <c r="AL43" s="241"/>
      <c r="AM43" s="241"/>
      <c r="AN43" s="241"/>
      <c r="AO43" s="184"/>
      <c r="AP43" s="546"/>
      <c r="AQ43" s="186"/>
      <c r="AR43" s="186"/>
      <c r="AS43" s="186"/>
      <c r="AT43" s="186"/>
      <c r="AU43" s="186"/>
      <c r="AV43" s="186"/>
      <c r="AW43" s="186"/>
      <c r="AX43" s="186"/>
      <c r="AY43" s="188"/>
      <c r="AZ43" s="188"/>
      <c r="BA43" s="188"/>
      <c r="BB43" s="188"/>
      <c r="BC43" s="202"/>
      <c r="BD43" s="203"/>
      <c r="BE43" s="203"/>
      <c r="BF43" s="203"/>
      <c r="BG43" s="203"/>
      <c r="BH43" s="203"/>
      <c r="BI43" s="203"/>
      <c r="BJ43" s="203"/>
      <c r="BK43" s="203"/>
      <c r="BL43" s="203"/>
      <c r="BM43" s="203"/>
      <c r="BN43" s="203"/>
      <c r="BO43" s="203"/>
      <c r="BP43" s="203"/>
      <c r="BQ43" s="203"/>
      <c r="BR43" s="203"/>
      <c r="BS43" s="203"/>
      <c r="BT43" s="203"/>
      <c r="BU43" s="203"/>
      <c r="BV43" s="203"/>
      <c r="BW43" s="203"/>
      <c r="BX43" s="203"/>
      <c r="BY43" s="203"/>
      <c r="BZ43" s="203"/>
      <c r="CA43" s="203"/>
      <c r="CB43" s="203"/>
      <c r="CC43" s="203"/>
      <c r="CD43" s="203"/>
      <c r="CE43" s="203"/>
      <c r="CF43" s="203"/>
      <c r="CG43" s="203"/>
      <c r="CH43" s="203"/>
      <c r="CI43" s="203"/>
      <c r="CJ43" s="203"/>
      <c r="CK43" s="203"/>
      <c r="CL43" s="203"/>
      <c r="CM43" s="203"/>
      <c r="CN43" s="203"/>
      <c r="CO43" s="203"/>
      <c r="CP43" s="203"/>
      <c r="CQ43" s="203"/>
      <c r="CR43" s="203"/>
      <c r="CS43" s="203"/>
      <c r="CT43" s="203"/>
      <c r="CU43" s="203"/>
      <c r="CV43" s="203"/>
      <c r="CW43" s="203"/>
      <c r="CX43" s="203"/>
      <c r="CY43" s="203"/>
      <c r="CZ43" s="203"/>
      <c r="DA43" s="203"/>
      <c r="DB43" s="203"/>
      <c r="DC43" s="204"/>
    </row>
    <row r="44" spans="1:107" ht="31.5" customHeight="1">
      <c r="A44" s="387"/>
      <c r="B44" s="263"/>
      <c r="C44" s="264"/>
      <c r="D44" s="264"/>
      <c r="E44" s="264"/>
      <c r="F44" s="315" t="s">
        <v>71</v>
      </c>
      <c r="G44" s="316"/>
      <c r="H44" s="316"/>
      <c r="I44" s="317"/>
      <c r="J44" s="294"/>
      <c r="K44" s="295"/>
      <c r="L44" s="295"/>
      <c r="M44" s="296"/>
      <c r="N44" s="285"/>
      <c r="O44" s="286"/>
      <c r="P44" s="286"/>
      <c r="Q44" s="287"/>
      <c r="R44" s="285"/>
      <c r="S44" s="286"/>
      <c r="T44" s="286"/>
      <c r="U44" s="287"/>
      <c r="V44" s="279"/>
      <c r="W44" s="280"/>
      <c r="X44" s="280"/>
      <c r="Y44" s="281"/>
      <c r="Z44" s="279"/>
      <c r="AA44" s="280"/>
      <c r="AB44" s="280"/>
      <c r="AC44" s="281"/>
      <c r="AD44" s="282">
        <f t="shared" si="3"/>
        <v>0</v>
      </c>
      <c r="AE44" s="283"/>
      <c r="AF44" s="283"/>
      <c r="AG44" s="284"/>
      <c r="AH44" s="178"/>
      <c r="AI44" s="241" t="s">
        <v>136</v>
      </c>
      <c r="AJ44" s="241"/>
      <c r="AK44" s="241"/>
      <c r="AL44" s="241"/>
      <c r="AM44" s="241"/>
      <c r="AN44" s="241"/>
      <c r="AO44" s="184"/>
      <c r="AP44" s="546"/>
      <c r="AQ44" s="186"/>
      <c r="AR44" s="186"/>
      <c r="AS44" s="186"/>
      <c r="AT44" s="186"/>
      <c r="AU44" s="186"/>
      <c r="AV44" s="186"/>
      <c r="AW44" s="186"/>
      <c r="AX44" s="186"/>
      <c r="AY44" s="188"/>
      <c r="AZ44" s="188"/>
      <c r="BA44" s="188"/>
      <c r="BB44" s="188"/>
      <c r="BC44" s="202"/>
      <c r="BD44" s="203"/>
      <c r="BE44" s="203"/>
      <c r="BF44" s="203"/>
      <c r="BG44" s="203"/>
      <c r="BH44" s="203"/>
      <c r="BI44" s="203"/>
      <c r="BJ44" s="203"/>
      <c r="BK44" s="203"/>
      <c r="BL44" s="203"/>
      <c r="BM44" s="203"/>
      <c r="BN44" s="203"/>
      <c r="BO44" s="203"/>
      <c r="BP44" s="203"/>
      <c r="BQ44" s="203"/>
      <c r="BR44" s="203"/>
      <c r="BS44" s="203"/>
      <c r="BT44" s="203"/>
      <c r="BU44" s="203"/>
      <c r="BV44" s="203"/>
      <c r="BW44" s="203"/>
      <c r="BX44" s="203"/>
      <c r="BY44" s="203"/>
      <c r="BZ44" s="203"/>
      <c r="CA44" s="203"/>
      <c r="CB44" s="203"/>
      <c r="CC44" s="203"/>
      <c r="CD44" s="203"/>
      <c r="CE44" s="203"/>
      <c r="CF44" s="203"/>
      <c r="CG44" s="203"/>
      <c r="CH44" s="203"/>
      <c r="CI44" s="203"/>
      <c r="CJ44" s="203"/>
      <c r="CK44" s="203"/>
      <c r="CL44" s="203"/>
      <c r="CM44" s="203"/>
      <c r="CN44" s="203"/>
      <c r="CO44" s="203"/>
      <c r="CP44" s="203"/>
      <c r="CQ44" s="203"/>
      <c r="CR44" s="203"/>
      <c r="CS44" s="203"/>
      <c r="CT44" s="203"/>
      <c r="CU44" s="203"/>
      <c r="CV44" s="203"/>
      <c r="CW44" s="203"/>
      <c r="CX44" s="203"/>
      <c r="CY44" s="203"/>
      <c r="CZ44" s="203"/>
      <c r="DA44" s="203"/>
      <c r="DB44" s="203"/>
      <c r="DC44" s="204"/>
    </row>
    <row r="45" spans="1:107" ht="31.5" customHeight="1">
      <c r="A45" s="388"/>
      <c r="B45" s="265"/>
      <c r="C45" s="266"/>
      <c r="D45" s="266"/>
      <c r="E45" s="266"/>
      <c r="F45" s="258" t="s">
        <v>134</v>
      </c>
      <c r="G45" s="259"/>
      <c r="H45" s="259"/>
      <c r="I45" s="260"/>
      <c r="J45" s="270"/>
      <c r="K45" s="271"/>
      <c r="L45" s="271"/>
      <c r="M45" s="272"/>
      <c r="N45" s="270">
        <f>SUM(N41:Q44)</f>
        <v>0</v>
      </c>
      <c r="O45" s="271"/>
      <c r="P45" s="271"/>
      <c r="Q45" s="272"/>
      <c r="R45" s="270">
        <f>SUM(R41:U44)</f>
        <v>0</v>
      </c>
      <c r="S45" s="271"/>
      <c r="T45" s="271"/>
      <c r="U45" s="272"/>
      <c r="V45" s="270">
        <f>SUM(V41:Y44)</f>
        <v>0</v>
      </c>
      <c r="W45" s="271"/>
      <c r="X45" s="271"/>
      <c r="Y45" s="272"/>
      <c r="Z45" s="270">
        <f>SUM(Z41:AC44)</f>
        <v>0</v>
      </c>
      <c r="AA45" s="271"/>
      <c r="AB45" s="271"/>
      <c r="AC45" s="272"/>
      <c r="AD45" s="273">
        <f t="shared" si="3"/>
        <v>0</v>
      </c>
      <c r="AE45" s="274"/>
      <c r="AF45" s="274"/>
      <c r="AG45" s="275"/>
      <c r="AH45" s="178"/>
      <c r="AI45" s="219"/>
      <c r="AJ45" s="219"/>
      <c r="AK45" s="219"/>
      <c r="AL45" s="219"/>
      <c r="AM45" s="219"/>
      <c r="AN45" s="219"/>
      <c r="AO45" s="184"/>
      <c r="AP45" s="546"/>
      <c r="AQ45" s="186"/>
      <c r="AR45" s="186"/>
      <c r="AS45" s="186"/>
      <c r="AT45" s="186"/>
      <c r="AU45" s="186"/>
      <c r="AV45" s="186"/>
      <c r="AW45" s="186"/>
      <c r="AX45" s="186"/>
      <c r="AY45" s="188"/>
      <c r="AZ45" s="188"/>
      <c r="BA45" s="188"/>
      <c r="BB45" s="188"/>
      <c r="BC45" s="202"/>
      <c r="BD45" s="203"/>
      <c r="BE45" s="203"/>
      <c r="BF45" s="203"/>
      <c r="BG45" s="203"/>
      <c r="BH45" s="203"/>
      <c r="BI45" s="203"/>
      <c r="BJ45" s="203"/>
      <c r="BK45" s="203"/>
      <c r="BL45" s="203"/>
      <c r="BM45" s="203"/>
      <c r="BN45" s="203"/>
      <c r="BO45" s="203"/>
      <c r="BP45" s="203"/>
      <c r="BQ45" s="203"/>
      <c r="BR45" s="203"/>
      <c r="BS45" s="203"/>
      <c r="BT45" s="203"/>
      <c r="BU45" s="203"/>
      <c r="BV45" s="203"/>
      <c r="BW45" s="203"/>
      <c r="BX45" s="203"/>
      <c r="BY45" s="203"/>
      <c r="BZ45" s="203"/>
      <c r="CA45" s="203"/>
      <c r="CB45" s="203"/>
      <c r="CC45" s="203"/>
      <c r="CD45" s="203"/>
      <c r="CE45" s="203"/>
      <c r="CF45" s="203"/>
      <c r="CG45" s="203"/>
      <c r="CH45" s="203"/>
      <c r="CI45" s="203"/>
      <c r="CJ45" s="203"/>
      <c r="CK45" s="203"/>
      <c r="CL45" s="203"/>
      <c r="CM45" s="203"/>
      <c r="CN45" s="203"/>
      <c r="CO45" s="203"/>
      <c r="CP45" s="203"/>
      <c r="CQ45" s="203"/>
      <c r="CR45" s="203"/>
      <c r="CS45" s="203"/>
      <c r="CT45" s="203"/>
      <c r="CU45" s="203"/>
      <c r="CV45" s="203"/>
      <c r="CW45" s="203"/>
      <c r="CX45" s="203"/>
      <c r="CY45" s="203"/>
      <c r="CZ45" s="203"/>
      <c r="DA45" s="203"/>
      <c r="DB45" s="203"/>
      <c r="DC45" s="204"/>
    </row>
    <row r="46" spans="1:107" ht="17.25" customHeight="1">
      <c r="A46" s="178"/>
      <c r="B46" s="178"/>
      <c r="C46" s="178"/>
      <c r="D46" s="178"/>
      <c r="E46" s="178"/>
      <c r="F46" s="178"/>
      <c r="G46" s="178"/>
      <c r="H46" s="178"/>
      <c r="I46" s="178"/>
      <c r="J46" s="178"/>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78"/>
      <c r="AH46" s="178"/>
      <c r="AI46" s="178"/>
      <c r="AJ46" s="178"/>
      <c r="AK46" s="178"/>
      <c r="AL46" s="178"/>
      <c r="AM46" s="178"/>
      <c r="AN46" s="178"/>
      <c r="AO46" s="178"/>
      <c r="AP46" s="548"/>
      <c r="AQ46" s="178"/>
      <c r="AR46" s="178"/>
      <c r="AS46" s="178"/>
      <c r="AT46" s="178"/>
      <c r="AU46" s="178"/>
      <c r="AV46" s="178"/>
      <c r="AW46" s="178"/>
      <c r="AX46" s="178"/>
      <c r="AY46" s="178"/>
      <c r="AZ46" s="178"/>
      <c r="BA46" s="178"/>
      <c r="BB46" s="178"/>
      <c r="BC46" s="202"/>
      <c r="BD46" s="203"/>
      <c r="BE46" s="203"/>
      <c r="BF46" s="203"/>
      <c r="BG46" s="203"/>
      <c r="BH46" s="203"/>
      <c r="BI46" s="203"/>
      <c r="BJ46" s="203"/>
      <c r="BK46" s="203"/>
      <c r="BL46" s="203"/>
      <c r="BM46" s="203"/>
      <c r="BN46" s="203"/>
      <c r="BO46" s="203"/>
      <c r="BP46" s="203"/>
      <c r="BQ46" s="203"/>
      <c r="BR46" s="203"/>
      <c r="BS46" s="203"/>
      <c r="BT46" s="203"/>
      <c r="BU46" s="203"/>
      <c r="BV46" s="203"/>
      <c r="BW46" s="203"/>
      <c r="BX46" s="203"/>
      <c r="BY46" s="203"/>
      <c r="BZ46" s="203"/>
      <c r="CA46" s="203"/>
      <c r="CB46" s="203"/>
      <c r="CC46" s="203"/>
      <c r="CD46" s="203"/>
      <c r="CE46" s="203"/>
      <c r="CF46" s="203"/>
      <c r="CG46" s="203"/>
      <c r="CH46" s="203"/>
      <c r="CI46" s="203"/>
      <c r="CJ46" s="203"/>
      <c r="CK46" s="203"/>
      <c r="CL46" s="203"/>
      <c r="CM46" s="203"/>
      <c r="CN46" s="203"/>
      <c r="CO46" s="203"/>
      <c r="CP46" s="203"/>
      <c r="CQ46" s="203"/>
      <c r="CR46" s="203"/>
      <c r="CS46" s="203"/>
      <c r="CT46" s="203"/>
      <c r="CU46" s="203"/>
      <c r="CV46" s="203"/>
      <c r="CW46" s="203"/>
      <c r="CX46" s="203"/>
      <c r="CY46" s="203"/>
      <c r="CZ46" s="203"/>
      <c r="DA46" s="203"/>
      <c r="DB46" s="203"/>
      <c r="DC46" s="204"/>
    </row>
    <row r="47" spans="1:107" ht="15.75" customHeight="1">
      <c r="A47" s="178"/>
      <c r="B47" s="178"/>
      <c r="C47" s="178"/>
      <c r="D47" s="178"/>
      <c r="E47" s="178"/>
      <c r="F47" s="178"/>
      <c r="G47" s="178"/>
      <c r="H47" s="178"/>
      <c r="I47" s="178"/>
      <c r="J47" s="178"/>
      <c r="K47" s="178"/>
      <c r="L47" s="178"/>
      <c r="M47" s="178"/>
      <c r="N47" s="178"/>
      <c r="O47" s="178"/>
      <c r="P47" s="178"/>
      <c r="Q47" s="178"/>
      <c r="R47" s="178"/>
      <c r="S47" s="178"/>
      <c r="T47" s="178"/>
      <c r="U47" s="178"/>
      <c r="V47" s="178"/>
      <c r="W47" s="178"/>
      <c r="X47" s="178"/>
      <c r="Y47" s="178"/>
      <c r="Z47" s="178"/>
      <c r="AA47" s="178"/>
      <c r="AB47" s="178"/>
      <c r="AC47" s="178"/>
      <c r="AD47" s="178"/>
      <c r="AE47" s="178"/>
      <c r="AF47" s="178"/>
      <c r="AG47" s="178"/>
      <c r="AH47" s="178"/>
      <c r="AI47" s="178"/>
      <c r="AJ47" s="178"/>
      <c r="AK47" s="178"/>
      <c r="AL47" s="178"/>
      <c r="AM47" s="178"/>
      <c r="AN47" s="178"/>
      <c r="AO47" s="178"/>
      <c r="AP47" s="548"/>
      <c r="AQ47" s="178"/>
      <c r="AR47" s="178"/>
      <c r="AS47" s="178"/>
      <c r="AT47" s="178"/>
      <c r="AU47" s="178"/>
      <c r="AV47" s="178"/>
      <c r="AW47" s="178"/>
      <c r="AX47" s="178"/>
      <c r="AY47" s="178"/>
      <c r="AZ47" s="178"/>
      <c r="BA47" s="178"/>
      <c r="BB47" s="178"/>
      <c r="BC47" s="205"/>
      <c r="BD47" s="206"/>
      <c r="BE47" s="206"/>
      <c r="BF47" s="206"/>
      <c r="BG47" s="206"/>
      <c r="BH47" s="206"/>
      <c r="BI47" s="206"/>
      <c r="BJ47" s="206"/>
      <c r="BK47" s="206"/>
      <c r="BL47" s="206"/>
      <c r="BM47" s="206"/>
      <c r="BN47" s="206"/>
      <c r="BO47" s="206"/>
      <c r="BP47" s="206"/>
      <c r="BQ47" s="206"/>
      <c r="BR47" s="206"/>
      <c r="BS47" s="206"/>
      <c r="BT47" s="206"/>
      <c r="BU47" s="206"/>
      <c r="BV47" s="206"/>
      <c r="BW47" s="206"/>
      <c r="BX47" s="206"/>
      <c r="BY47" s="206"/>
      <c r="BZ47" s="206"/>
      <c r="CA47" s="206"/>
      <c r="CB47" s="206"/>
      <c r="CC47" s="206"/>
      <c r="CD47" s="206"/>
      <c r="CE47" s="206"/>
      <c r="CF47" s="206"/>
      <c r="CG47" s="206"/>
      <c r="CH47" s="206"/>
      <c r="CI47" s="206"/>
      <c r="CJ47" s="206"/>
      <c r="CK47" s="206"/>
      <c r="CL47" s="206"/>
      <c r="CM47" s="206"/>
      <c r="CN47" s="206"/>
      <c r="CO47" s="206"/>
      <c r="CP47" s="206"/>
      <c r="CQ47" s="206"/>
      <c r="CR47" s="206"/>
      <c r="CS47" s="206"/>
      <c r="CT47" s="206"/>
      <c r="CU47" s="206"/>
      <c r="CV47" s="206"/>
      <c r="CW47" s="206"/>
      <c r="CX47" s="206"/>
      <c r="CY47" s="206"/>
      <c r="CZ47" s="206"/>
      <c r="DA47" s="206"/>
      <c r="DB47" s="206"/>
      <c r="DC47" s="207"/>
    </row>
    <row r="48" ht="15.75" customHeight="1">
      <c r="A48" s="130"/>
    </row>
    <row r="49" ht="15.75" customHeight="1">
      <c r="A49" s="130"/>
    </row>
    <row r="50" ht="15.75" customHeight="1"/>
    <row r="51" ht="15.75" customHeight="1">
      <c r="A51" s="130"/>
    </row>
  </sheetData>
  <sheetProtection/>
  <mergeCells count="284">
    <mergeCell ref="A4:D4"/>
    <mergeCell ref="E4:AC4"/>
    <mergeCell ref="J18:M18"/>
    <mergeCell ref="J19:M19"/>
    <mergeCell ref="V40:Y40"/>
    <mergeCell ref="Z40:AC40"/>
    <mergeCell ref="J40:M40"/>
    <mergeCell ref="V15:Y15"/>
    <mergeCell ref="R14:U14"/>
    <mergeCell ref="A13:A14"/>
    <mergeCell ref="N40:Q40"/>
    <mergeCell ref="R40:U40"/>
    <mergeCell ref="R41:U41"/>
    <mergeCell ref="V41:Y41"/>
    <mergeCell ref="J24:M24"/>
    <mergeCell ref="J26:M26"/>
    <mergeCell ref="V25:Y25"/>
    <mergeCell ref="N28:Q28"/>
    <mergeCell ref="R28:U28"/>
    <mergeCell ref="R27:U27"/>
    <mergeCell ref="J45:M45"/>
    <mergeCell ref="J37:M37"/>
    <mergeCell ref="J13:M13"/>
    <mergeCell ref="J14:M14"/>
    <mergeCell ref="J15:M15"/>
    <mergeCell ref="J16:M16"/>
    <mergeCell ref="J21:M21"/>
    <mergeCell ref="J17:M17"/>
    <mergeCell ref="J39:M39"/>
    <mergeCell ref="J41:M41"/>
    <mergeCell ref="AD40:AG40"/>
    <mergeCell ref="Z38:AC38"/>
    <mergeCell ref="AD38:AG38"/>
    <mergeCell ref="V39:Y39"/>
    <mergeCell ref="N39:Q39"/>
    <mergeCell ref="Z34:AC34"/>
    <mergeCell ref="AD34:AG34"/>
    <mergeCell ref="R35:U35"/>
    <mergeCell ref="V35:Y35"/>
    <mergeCell ref="V38:Y38"/>
    <mergeCell ref="B13:I13"/>
    <mergeCell ref="J36:M36"/>
    <mergeCell ref="F34:I34"/>
    <mergeCell ref="J34:M34"/>
    <mergeCell ref="J27:M27"/>
    <mergeCell ref="J28:M28"/>
    <mergeCell ref="J29:M29"/>
    <mergeCell ref="B14:I14"/>
    <mergeCell ref="J25:M25"/>
    <mergeCell ref="B26:E36"/>
    <mergeCell ref="A6:D6"/>
    <mergeCell ref="E6:G6"/>
    <mergeCell ref="J9:M12"/>
    <mergeCell ref="N34:Q34"/>
    <mergeCell ref="R34:U34"/>
    <mergeCell ref="J30:M30"/>
    <mergeCell ref="J31:M31"/>
    <mergeCell ref="J32:M32"/>
    <mergeCell ref="J20:M20"/>
    <mergeCell ref="N17:Q17"/>
    <mergeCell ref="AD22:AG22"/>
    <mergeCell ref="AD23:AG23"/>
    <mergeCell ref="R39:U39"/>
    <mergeCell ref="B37:I37"/>
    <mergeCell ref="N37:Q37"/>
    <mergeCell ref="R37:U37"/>
    <mergeCell ref="B38:I38"/>
    <mergeCell ref="N38:Q38"/>
    <mergeCell ref="R38:U38"/>
    <mergeCell ref="J38:M38"/>
    <mergeCell ref="AD16:AG16"/>
    <mergeCell ref="AD17:AG17"/>
    <mergeCell ref="AD18:AG18"/>
    <mergeCell ref="AD19:AG19"/>
    <mergeCell ref="AD20:AG20"/>
    <mergeCell ref="AD21:AG21"/>
    <mergeCell ref="N18:Q18"/>
    <mergeCell ref="Z19:AC19"/>
    <mergeCell ref="V16:Y16"/>
    <mergeCell ref="V17:Y17"/>
    <mergeCell ref="V18:Y18"/>
    <mergeCell ref="V19:Y19"/>
    <mergeCell ref="R18:U18"/>
    <mergeCell ref="Z16:AC16"/>
    <mergeCell ref="N19:Q19"/>
    <mergeCell ref="R16:U16"/>
    <mergeCell ref="A15:A45"/>
    <mergeCell ref="B15:I15"/>
    <mergeCell ref="B16:I16"/>
    <mergeCell ref="B17:I17"/>
    <mergeCell ref="B18:I18"/>
    <mergeCell ref="R15:U15"/>
    <mergeCell ref="R19:U19"/>
    <mergeCell ref="B19:I19"/>
    <mergeCell ref="N15:Q15"/>
    <mergeCell ref="N16:Q16"/>
    <mergeCell ref="R17:U17"/>
    <mergeCell ref="N13:Q13"/>
    <mergeCell ref="A9:I12"/>
    <mergeCell ref="AD13:AG13"/>
    <mergeCell ref="AD14:AG14"/>
    <mergeCell ref="V13:Y13"/>
    <mergeCell ref="Z13:AC13"/>
    <mergeCell ref="V14:Y14"/>
    <mergeCell ref="Z14:AC14"/>
    <mergeCell ref="Z17:AC17"/>
    <mergeCell ref="Z15:AC15"/>
    <mergeCell ref="Z9:AC12"/>
    <mergeCell ref="AD9:AG12"/>
    <mergeCell ref="Z18:AC18"/>
    <mergeCell ref="R21:U21"/>
    <mergeCell ref="V21:Y21"/>
    <mergeCell ref="Z20:AC20"/>
    <mergeCell ref="Z21:AC21"/>
    <mergeCell ref="R20:U20"/>
    <mergeCell ref="V20:Y20"/>
    <mergeCell ref="V24:Y24"/>
    <mergeCell ref="Z22:AC22"/>
    <mergeCell ref="Z23:AC23"/>
    <mergeCell ref="Z24:AC24"/>
    <mergeCell ref="AD15:AG15"/>
    <mergeCell ref="N9:Q12"/>
    <mergeCell ref="R9:U12"/>
    <mergeCell ref="V9:Y12"/>
    <mergeCell ref="N14:Q14"/>
    <mergeCell ref="R13:U13"/>
    <mergeCell ref="F41:I41"/>
    <mergeCell ref="F35:I35"/>
    <mergeCell ref="N27:Q27"/>
    <mergeCell ref="N41:Q41"/>
    <mergeCell ref="Z31:AC31"/>
    <mergeCell ref="R22:U22"/>
    <mergeCell ref="R23:U23"/>
    <mergeCell ref="R24:U24"/>
    <mergeCell ref="V22:Y22"/>
    <mergeCell ref="V23:Y23"/>
    <mergeCell ref="V27:Y27"/>
    <mergeCell ref="Z27:AC27"/>
    <mergeCell ref="B41:E45"/>
    <mergeCell ref="F45:I45"/>
    <mergeCell ref="F26:I26"/>
    <mergeCell ref="B39:I39"/>
    <mergeCell ref="B40:I40"/>
    <mergeCell ref="F27:I27"/>
    <mergeCell ref="F28:I28"/>
    <mergeCell ref="F33:I33"/>
    <mergeCell ref="F44:I44"/>
    <mergeCell ref="F42:I42"/>
    <mergeCell ref="N23:Q23"/>
    <mergeCell ref="N24:Q24"/>
    <mergeCell ref="F20:I20"/>
    <mergeCell ref="F21:I21"/>
    <mergeCell ref="F22:I22"/>
    <mergeCell ref="F23:I23"/>
    <mergeCell ref="J22:M22"/>
    <mergeCell ref="J23:M23"/>
    <mergeCell ref="AD24:AG24"/>
    <mergeCell ref="N26:Q26"/>
    <mergeCell ref="R26:U26"/>
    <mergeCell ref="V26:Y26"/>
    <mergeCell ref="Z26:AC26"/>
    <mergeCell ref="AD26:AG26"/>
    <mergeCell ref="Z25:AC25"/>
    <mergeCell ref="AD25:AG25"/>
    <mergeCell ref="N25:Q25"/>
    <mergeCell ref="R25:U25"/>
    <mergeCell ref="V28:Y28"/>
    <mergeCell ref="Z28:AC28"/>
    <mergeCell ref="AD28:AG28"/>
    <mergeCell ref="N29:Q29"/>
    <mergeCell ref="R29:U29"/>
    <mergeCell ref="V29:Y29"/>
    <mergeCell ref="Z29:AC29"/>
    <mergeCell ref="AD29:AG29"/>
    <mergeCell ref="R30:U30"/>
    <mergeCell ref="V30:Y30"/>
    <mergeCell ref="F32:I32"/>
    <mergeCell ref="N32:Q32"/>
    <mergeCell ref="R32:U32"/>
    <mergeCell ref="V32:Y32"/>
    <mergeCell ref="N31:Q31"/>
    <mergeCell ref="R31:U31"/>
    <mergeCell ref="V31:Y31"/>
    <mergeCell ref="F30:I30"/>
    <mergeCell ref="AD37:AG37"/>
    <mergeCell ref="N33:Q33"/>
    <mergeCell ref="R33:U33"/>
    <mergeCell ref="V33:Y33"/>
    <mergeCell ref="V34:Y34"/>
    <mergeCell ref="J33:M33"/>
    <mergeCell ref="J35:M35"/>
    <mergeCell ref="R36:U36"/>
    <mergeCell ref="N36:Q36"/>
    <mergeCell ref="J42:M42"/>
    <mergeCell ref="J43:M43"/>
    <mergeCell ref="Z42:AC42"/>
    <mergeCell ref="Z41:AC41"/>
    <mergeCell ref="AD41:AG41"/>
    <mergeCell ref="Z35:AC35"/>
    <mergeCell ref="AD35:AG35"/>
    <mergeCell ref="V37:Y37"/>
    <mergeCell ref="Z37:AC37"/>
    <mergeCell ref="Z39:AC39"/>
    <mergeCell ref="N42:Q42"/>
    <mergeCell ref="R42:U42"/>
    <mergeCell ref="V42:Y42"/>
    <mergeCell ref="J44:M44"/>
    <mergeCell ref="AD42:AG42"/>
    <mergeCell ref="F43:I43"/>
    <mergeCell ref="N43:Q43"/>
    <mergeCell ref="R43:U43"/>
    <mergeCell ref="V43:Y43"/>
    <mergeCell ref="Z43:AC43"/>
    <mergeCell ref="N45:Q45"/>
    <mergeCell ref="R45:U45"/>
    <mergeCell ref="V45:Y45"/>
    <mergeCell ref="Z45:AC45"/>
    <mergeCell ref="AD45:AG45"/>
    <mergeCell ref="V44:Y44"/>
    <mergeCell ref="Z44:AC44"/>
    <mergeCell ref="AD44:AG44"/>
    <mergeCell ref="N44:Q44"/>
    <mergeCell ref="R44:U44"/>
    <mergeCell ref="AI43:AN43"/>
    <mergeCell ref="AI44:AN44"/>
    <mergeCell ref="Z30:AC30"/>
    <mergeCell ref="AD30:AG30"/>
    <mergeCell ref="AI37:AN37"/>
    <mergeCell ref="AI38:AN38"/>
    <mergeCell ref="AI39:AN39"/>
    <mergeCell ref="AI40:AN40"/>
    <mergeCell ref="Z36:AC36"/>
    <mergeCell ref="AD43:AG43"/>
    <mergeCell ref="AD31:AG31"/>
    <mergeCell ref="V36:Y36"/>
    <mergeCell ref="AD36:AG36"/>
    <mergeCell ref="AD32:AG32"/>
    <mergeCell ref="Z33:AC33"/>
    <mergeCell ref="AD33:AG33"/>
    <mergeCell ref="Z32:AC32"/>
    <mergeCell ref="AD39:AG39"/>
    <mergeCell ref="I7:J7"/>
    <mergeCell ref="E7:G7"/>
    <mergeCell ref="L7:M7"/>
    <mergeCell ref="Q7:S7"/>
    <mergeCell ref="U7:V7"/>
    <mergeCell ref="X7:Y7"/>
    <mergeCell ref="F36:I36"/>
    <mergeCell ref="B20:E25"/>
    <mergeCell ref="F25:I25"/>
    <mergeCell ref="AI22:AN22"/>
    <mergeCell ref="AI41:AN41"/>
    <mergeCell ref="AI42:AN42"/>
    <mergeCell ref="AI25:AN25"/>
    <mergeCell ref="AI23:AN23"/>
    <mergeCell ref="AI24:AN24"/>
    <mergeCell ref="N21:Q21"/>
    <mergeCell ref="N22:Q22"/>
    <mergeCell ref="N20:Q20"/>
    <mergeCell ref="F31:I31"/>
    <mergeCell ref="N35:Q35"/>
    <mergeCell ref="N30:Q30"/>
    <mergeCell ref="F29:I29"/>
    <mergeCell ref="F24:I24"/>
    <mergeCell ref="AD27:AG27"/>
    <mergeCell ref="AI13:AN13"/>
    <mergeCell ref="AI14:AN14"/>
    <mergeCell ref="AI15:AN15"/>
    <mergeCell ref="AI16:AN16"/>
    <mergeCell ref="AI17:AN17"/>
    <mergeCell ref="AI18:AN18"/>
    <mergeCell ref="AI19:AN19"/>
    <mergeCell ref="AI20:AN20"/>
    <mergeCell ref="AI21:AN21"/>
    <mergeCell ref="AI45:AN45"/>
    <mergeCell ref="AI9:AN12"/>
    <mergeCell ref="AI26:AN36"/>
    <mergeCell ref="A2:D2"/>
    <mergeCell ref="A5:D5"/>
    <mergeCell ref="A7:D7"/>
    <mergeCell ref="E2:AC2"/>
    <mergeCell ref="E5:AC5"/>
    <mergeCell ref="A3:D3"/>
    <mergeCell ref="E3:AC3"/>
  </mergeCells>
  <printOptions/>
  <pageMargins left="0.7086614173228347" right="0.7086614173228347" top="0.7480314960629921" bottom="0.7480314960629921" header="0.31496062992125984" footer="0.31496062992125984"/>
  <pageSetup horizontalDpi="600" verticalDpi="600" orientation="landscape" paperSize="8" scale="48" r:id="rId2"/>
  <drawing r:id="rId1"/>
</worksheet>
</file>

<file path=xl/worksheets/sheet4.xml><?xml version="1.0" encoding="utf-8"?>
<worksheet xmlns="http://schemas.openxmlformats.org/spreadsheetml/2006/main" xmlns:r="http://schemas.openxmlformats.org/officeDocument/2006/relationships">
  <sheetPr>
    <tabColor theme="5" tint="0.39998000860214233"/>
  </sheetPr>
  <dimension ref="A1:BF46"/>
  <sheetViews>
    <sheetView showGridLines="0" zoomScaleSheetLayoutView="96" zoomScalePageLayoutView="0" workbookViewId="0" topLeftCell="A1">
      <selection activeCell="A1" sqref="A1"/>
    </sheetView>
  </sheetViews>
  <sheetFormatPr defaultColWidth="3.125" defaultRowHeight="17.25" customHeight="1"/>
  <cols>
    <col min="1" max="4" width="3.125" style="1" customWidth="1"/>
    <col min="5" max="5" width="3.50390625" style="1" customWidth="1"/>
    <col min="6" max="38" width="3.125" style="1" customWidth="1"/>
    <col min="39" max="40" width="5.875" style="1" bestFit="1" customWidth="1"/>
    <col min="41" max="42" width="4.125" style="1" bestFit="1" customWidth="1"/>
    <col min="43" max="52" width="2.625" style="1" customWidth="1"/>
    <col min="53" max="16384" width="3.125" style="1" customWidth="1"/>
  </cols>
  <sheetData>
    <row r="1" spans="15:52" ht="24.75">
      <c r="O1" s="99" t="s">
        <v>131</v>
      </c>
      <c r="Q1" s="99"/>
      <c r="AF1" s="114" t="s">
        <v>192</v>
      </c>
      <c r="AG1" s="85"/>
      <c r="AH1" s="104"/>
      <c r="AI1" s="104"/>
      <c r="AJ1" s="104"/>
      <c r="AK1" s="85"/>
      <c r="AL1" s="85"/>
      <c r="AM1" s="85"/>
      <c r="AN1" s="85"/>
      <c r="AO1" s="85"/>
      <c r="AP1" s="85"/>
      <c r="AQ1" s="85"/>
      <c r="AR1" s="85"/>
      <c r="AS1" s="85"/>
      <c r="AT1" s="85"/>
      <c r="AU1" s="85"/>
      <c r="AV1" s="85"/>
      <c r="AW1" s="85"/>
      <c r="AX1" s="85"/>
      <c r="AY1" s="85"/>
      <c r="AZ1" s="85"/>
    </row>
    <row r="2" spans="1:58" ht="16.5" customHeight="1">
      <c r="A2" s="6" t="s">
        <v>23</v>
      </c>
      <c r="AF2" s="113"/>
      <c r="AG2" s="115"/>
      <c r="AH2" s="115"/>
      <c r="AI2" s="115"/>
      <c r="AJ2" s="115"/>
      <c r="AK2" s="116"/>
      <c r="AL2" s="116"/>
      <c r="AM2" s="116"/>
      <c r="AN2" s="116"/>
      <c r="AO2" s="116"/>
      <c r="AP2" s="116"/>
      <c r="AQ2" s="116"/>
      <c r="AR2" s="116"/>
      <c r="AS2" s="116"/>
      <c r="AT2" s="116"/>
      <c r="AU2" s="116"/>
      <c r="AV2" s="116"/>
      <c r="AW2" s="116"/>
      <c r="AX2" s="116"/>
      <c r="AY2" s="116"/>
      <c r="AZ2" s="116"/>
      <c r="BA2" s="190"/>
      <c r="BB2" s="190"/>
      <c r="BC2" s="190"/>
      <c r="BD2" s="190"/>
      <c r="BE2" s="190"/>
      <c r="BF2" s="191"/>
    </row>
    <row r="3" spans="32:58" ht="16.5" customHeight="1">
      <c r="AF3" s="117"/>
      <c r="AG3" s="109"/>
      <c r="AH3" s="109"/>
      <c r="AI3" s="109"/>
      <c r="AJ3" s="109"/>
      <c r="AK3" s="109"/>
      <c r="AL3" s="109"/>
      <c r="AM3" s="109"/>
      <c r="AN3" s="109"/>
      <c r="AO3" s="109"/>
      <c r="AP3" s="109"/>
      <c r="AQ3" s="109"/>
      <c r="AR3" s="109"/>
      <c r="AS3" s="109"/>
      <c r="AT3" s="109"/>
      <c r="AU3" s="109"/>
      <c r="AV3" s="109"/>
      <c r="AW3" s="109"/>
      <c r="AX3" s="109"/>
      <c r="AY3" s="109"/>
      <c r="AZ3" s="109"/>
      <c r="BA3" s="107"/>
      <c r="BB3" s="107"/>
      <c r="BC3" s="107"/>
      <c r="BD3" s="107"/>
      <c r="BE3" s="107"/>
      <c r="BF3" s="108"/>
    </row>
    <row r="4" spans="1:58" ht="21" customHeight="1">
      <c r="A4" s="454" t="s">
        <v>24</v>
      </c>
      <c r="B4" s="454"/>
      <c r="C4" s="454"/>
      <c r="D4" s="454"/>
      <c r="E4" s="454"/>
      <c r="F4" s="454"/>
      <c r="G4" s="454"/>
      <c r="H4" s="454"/>
      <c r="I4" s="454"/>
      <c r="J4" s="454"/>
      <c r="K4" s="454"/>
      <c r="L4" s="454"/>
      <c r="M4" s="454"/>
      <c r="N4" s="454"/>
      <c r="O4" s="454"/>
      <c r="P4" s="454"/>
      <c r="Q4" s="454"/>
      <c r="R4" s="454"/>
      <c r="S4" s="454"/>
      <c r="T4" s="454"/>
      <c r="U4" s="454"/>
      <c r="V4" s="454"/>
      <c r="W4" s="454"/>
      <c r="X4" s="454"/>
      <c r="Y4" s="454"/>
      <c r="Z4" s="2"/>
      <c r="AA4" s="2"/>
      <c r="AB4" s="2"/>
      <c r="AC4" s="2"/>
      <c r="AD4" s="2"/>
      <c r="AE4" s="2"/>
      <c r="AF4" s="117"/>
      <c r="AG4" s="109" t="s">
        <v>210</v>
      </c>
      <c r="AH4" s="109"/>
      <c r="AI4" s="109"/>
      <c r="AJ4" s="109"/>
      <c r="AK4" s="109"/>
      <c r="AL4" s="109"/>
      <c r="AM4" s="109"/>
      <c r="AN4" s="109"/>
      <c r="AO4" s="109"/>
      <c r="AP4" s="109"/>
      <c r="AQ4" s="109"/>
      <c r="AR4" s="109"/>
      <c r="AS4" s="109"/>
      <c r="AT4" s="109"/>
      <c r="AU4" s="109"/>
      <c r="AV4" s="109"/>
      <c r="AW4" s="109"/>
      <c r="AX4" s="109"/>
      <c r="AY4" s="109"/>
      <c r="AZ4" s="109"/>
      <c r="BA4" s="107"/>
      <c r="BB4" s="107"/>
      <c r="BC4" s="107"/>
      <c r="BD4" s="107"/>
      <c r="BE4" s="107"/>
      <c r="BF4" s="108"/>
    </row>
    <row r="5" spans="1:58" ht="16.5"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117"/>
      <c r="AG5" s="109"/>
      <c r="AH5" s="109"/>
      <c r="AI5" s="109"/>
      <c r="AJ5" s="109"/>
      <c r="AK5" s="109"/>
      <c r="AL5" s="109"/>
      <c r="AM5" s="109"/>
      <c r="AN5" s="109"/>
      <c r="AO5" s="109"/>
      <c r="AP5" s="109"/>
      <c r="AQ5" s="109"/>
      <c r="AR5" s="109"/>
      <c r="AS5" s="109"/>
      <c r="AT5" s="109"/>
      <c r="AU5" s="109"/>
      <c r="AV5" s="109"/>
      <c r="AW5" s="109"/>
      <c r="AX5" s="109"/>
      <c r="AY5" s="109"/>
      <c r="AZ5" s="109"/>
      <c r="BA5" s="107"/>
      <c r="BB5" s="107"/>
      <c r="BC5" s="107"/>
      <c r="BD5" s="107"/>
      <c r="BE5" s="107"/>
      <c r="BF5" s="108"/>
    </row>
    <row r="6" spans="17:58" ht="16.5" customHeight="1">
      <c r="Q6" s="485" t="s">
        <v>191</v>
      </c>
      <c r="R6" s="485"/>
      <c r="S6" s="485"/>
      <c r="T6" s="485"/>
      <c r="U6" s="485"/>
      <c r="V6" s="485"/>
      <c r="W6" s="485"/>
      <c r="X6" s="485"/>
      <c r="Y6" s="485"/>
      <c r="AF6" s="117"/>
      <c r="AG6" s="109"/>
      <c r="AH6" s="109"/>
      <c r="AI6" s="109"/>
      <c r="AJ6" s="109"/>
      <c r="AK6" s="109"/>
      <c r="AL6" s="109"/>
      <c r="AM6" s="109"/>
      <c r="AN6" s="109"/>
      <c r="AO6" s="109"/>
      <c r="AP6" s="109"/>
      <c r="AQ6" s="109"/>
      <c r="AR6" s="109"/>
      <c r="AS6" s="109"/>
      <c r="AT6" s="109"/>
      <c r="AU6" s="109"/>
      <c r="AV6" s="109"/>
      <c r="AW6" s="109"/>
      <c r="AX6" s="109"/>
      <c r="AY6" s="109"/>
      <c r="AZ6" s="109"/>
      <c r="BA6" s="107"/>
      <c r="BB6" s="107"/>
      <c r="BC6" s="107"/>
      <c r="BD6" s="107"/>
      <c r="BE6" s="107"/>
      <c r="BF6" s="108"/>
    </row>
    <row r="7" spans="23:58" ht="16.5" customHeight="1">
      <c r="W7" s="9"/>
      <c r="X7" s="9"/>
      <c r="Y7" s="9"/>
      <c r="Z7" s="9"/>
      <c r="AA7" s="9"/>
      <c r="AB7" s="9"/>
      <c r="AC7" s="9"/>
      <c r="AD7" s="9"/>
      <c r="AE7" s="9"/>
      <c r="AF7" s="117"/>
      <c r="AG7" s="109"/>
      <c r="AH7" s="109"/>
      <c r="AI7" s="109"/>
      <c r="AJ7" s="109"/>
      <c r="AK7" s="109"/>
      <c r="AL7" s="109"/>
      <c r="AM7" s="109"/>
      <c r="AN7" s="109"/>
      <c r="AO7" s="109"/>
      <c r="AP7" s="109"/>
      <c r="AQ7" s="109"/>
      <c r="AR7" s="109"/>
      <c r="AS7" s="109"/>
      <c r="AT7" s="109"/>
      <c r="AU7" s="109"/>
      <c r="AV7" s="109"/>
      <c r="AW7" s="109"/>
      <c r="AX7" s="109"/>
      <c r="AY7" s="109"/>
      <c r="AZ7" s="109"/>
      <c r="BA7" s="107"/>
      <c r="BB7" s="107"/>
      <c r="BC7" s="107"/>
      <c r="BD7" s="107"/>
      <c r="BE7" s="107"/>
      <c r="BF7" s="108"/>
    </row>
    <row r="8" spans="1:58" ht="16.5" customHeight="1">
      <c r="A8" s="7" t="str">
        <f>'収支入力'!E5</f>
        <v>九州経済産業局</v>
      </c>
      <c r="G8" s="1" t="s">
        <v>161</v>
      </c>
      <c r="AF8" s="117"/>
      <c r="AG8" s="109"/>
      <c r="AH8" s="109"/>
      <c r="AI8" s="109"/>
      <c r="AJ8" s="109"/>
      <c r="AK8" s="109"/>
      <c r="AL8" s="109"/>
      <c r="AM8" s="109"/>
      <c r="AN8" s="109"/>
      <c r="AO8" s="109"/>
      <c r="AP8" s="109"/>
      <c r="AQ8" s="109"/>
      <c r="AR8" s="109"/>
      <c r="AS8" s="109"/>
      <c r="AT8" s="109"/>
      <c r="AU8" s="109"/>
      <c r="AV8" s="109"/>
      <c r="AW8" s="109"/>
      <c r="AX8" s="109"/>
      <c r="AY8" s="109"/>
      <c r="AZ8" s="109"/>
      <c r="BA8" s="107"/>
      <c r="BB8" s="107"/>
      <c r="BC8" s="107"/>
      <c r="BD8" s="107"/>
      <c r="BE8" s="107"/>
      <c r="BF8" s="108"/>
    </row>
    <row r="9" spans="12:58" ht="16.5" customHeight="1">
      <c r="L9" s="1" t="s">
        <v>0</v>
      </c>
      <c r="N9" s="1" t="str">
        <f>'収支入力'!E2</f>
        <v>福岡市中央区天神３－１－１６</v>
      </c>
      <c r="AF9" s="117"/>
      <c r="AG9" s="109"/>
      <c r="AH9" s="109"/>
      <c r="AI9" s="109"/>
      <c r="AJ9" s="109"/>
      <c r="AK9" s="109"/>
      <c r="AL9" s="109"/>
      <c r="AM9" s="109"/>
      <c r="AN9" s="109"/>
      <c r="AO9" s="109"/>
      <c r="AP9" s="109"/>
      <c r="AQ9" s="109"/>
      <c r="AR9" s="109"/>
      <c r="AS9" s="109"/>
      <c r="AT9" s="109"/>
      <c r="AU9" s="109"/>
      <c r="AV9" s="109"/>
      <c r="AW9" s="109"/>
      <c r="AX9" s="109"/>
      <c r="AY9" s="109"/>
      <c r="AZ9" s="109"/>
      <c r="BA9" s="107"/>
      <c r="BB9" s="107"/>
      <c r="BC9" s="107"/>
      <c r="BD9" s="107"/>
      <c r="BE9" s="107"/>
      <c r="BF9" s="108"/>
    </row>
    <row r="10" spans="12:58" ht="16.5" customHeight="1">
      <c r="L10" s="1" t="s">
        <v>1</v>
      </c>
      <c r="AF10" s="117"/>
      <c r="AG10" s="109"/>
      <c r="AH10" s="109"/>
      <c r="AI10" s="109"/>
      <c r="AJ10" s="109"/>
      <c r="AK10" s="109"/>
      <c r="AL10" s="109"/>
      <c r="AM10" s="109"/>
      <c r="AN10" s="109"/>
      <c r="AO10" s="109"/>
      <c r="AP10" s="109"/>
      <c r="AQ10" s="109"/>
      <c r="AR10" s="109"/>
      <c r="AS10" s="109"/>
      <c r="AT10" s="109"/>
      <c r="AU10" s="109"/>
      <c r="AV10" s="109"/>
      <c r="AW10" s="109"/>
      <c r="AX10" s="109"/>
      <c r="AY10" s="109"/>
      <c r="AZ10" s="109"/>
      <c r="BA10" s="107"/>
      <c r="BB10" s="107"/>
      <c r="BC10" s="107"/>
      <c r="BD10" s="107"/>
      <c r="BE10" s="107"/>
      <c r="BF10" s="108"/>
    </row>
    <row r="11" spans="14:58" ht="16.5" customHeight="1">
      <c r="N11" s="1" t="str">
        <f>'収支入力'!E3</f>
        <v>株式会社コミュニティーガス</v>
      </c>
      <c r="Y11" s="1" t="s">
        <v>2</v>
      </c>
      <c r="AF11" s="117"/>
      <c r="AG11" s="109"/>
      <c r="AH11" s="109"/>
      <c r="AI11" s="109"/>
      <c r="AJ11" s="109"/>
      <c r="AK11" s="109"/>
      <c r="AL11" s="109"/>
      <c r="AM11" s="109"/>
      <c r="AN11" s="109"/>
      <c r="AO11" s="109"/>
      <c r="AP11" s="109"/>
      <c r="AQ11" s="109"/>
      <c r="AR11" s="109"/>
      <c r="AS11" s="109"/>
      <c r="AT11" s="109"/>
      <c r="AU11" s="109"/>
      <c r="AV11" s="109"/>
      <c r="AW11" s="109"/>
      <c r="AX11" s="109"/>
      <c r="AY11" s="109"/>
      <c r="AZ11" s="109"/>
      <c r="BA11" s="107"/>
      <c r="BB11" s="107"/>
      <c r="BC11" s="107"/>
      <c r="BD11" s="107"/>
      <c r="BE11" s="107"/>
      <c r="BF11" s="108"/>
    </row>
    <row r="12" spans="14:58" ht="16.5" customHeight="1">
      <c r="N12" s="499" t="str">
        <f>'収支入力'!E4</f>
        <v>代表取締役　簡易　太郎</v>
      </c>
      <c r="O12" s="499"/>
      <c r="P12" s="499"/>
      <c r="Q12" s="499"/>
      <c r="R12" s="499"/>
      <c r="S12" s="499"/>
      <c r="T12" s="499"/>
      <c r="U12" s="499"/>
      <c r="V12" s="499"/>
      <c r="W12" s="499"/>
      <c r="X12" s="499"/>
      <c r="Y12" s="499"/>
      <c r="AF12" s="117"/>
      <c r="AG12" s="109"/>
      <c r="AH12" s="109"/>
      <c r="AI12" s="109"/>
      <c r="AJ12" s="109"/>
      <c r="AK12" s="109"/>
      <c r="AL12" s="109"/>
      <c r="AM12" s="109"/>
      <c r="AN12" s="109"/>
      <c r="AO12" s="109"/>
      <c r="AP12" s="109"/>
      <c r="AQ12" s="109"/>
      <c r="AR12" s="109"/>
      <c r="AS12" s="109"/>
      <c r="AT12" s="109"/>
      <c r="AU12" s="109"/>
      <c r="AV12" s="109"/>
      <c r="AW12" s="109"/>
      <c r="AX12" s="109"/>
      <c r="AY12" s="109"/>
      <c r="AZ12" s="109"/>
      <c r="BA12" s="107"/>
      <c r="BB12" s="107"/>
      <c r="BC12" s="107"/>
      <c r="BD12" s="107"/>
      <c r="BE12" s="107"/>
      <c r="BF12" s="108"/>
    </row>
    <row r="13" spans="12:58" ht="16.5" customHeight="1">
      <c r="L13" s="1" t="s">
        <v>180</v>
      </c>
      <c r="N13" s="103"/>
      <c r="O13" s="103"/>
      <c r="P13" s="103"/>
      <c r="Q13" s="103"/>
      <c r="R13" s="103"/>
      <c r="S13" s="498">
        <v>2</v>
      </c>
      <c r="T13" s="498"/>
      <c r="U13" s="103"/>
      <c r="V13" s="103"/>
      <c r="W13" s="103"/>
      <c r="X13" s="103"/>
      <c r="Y13" s="103"/>
      <c r="AF13" s="117"/>
      <c r="AG13" s="109"/>
      <c r="AH13" s="109"/>
      <c r="AI13" s="109"/>
      <c r="AJ13" s="109"/>
      <c r="AK13" s="109"/>
      <c r="AL13" s="109"/>
      <c r="AM13" s="109"/>
      <c r="AN13" s="109"/>
      <c r="AO13" s="109"/>
      <c r="AP13" s="109"/>
      <c r="AQ13" s="109"/>
      <c r="AR13" s="109"/>
      <c r="AS13" s="109"/>
      <c r="AT13" s="109"/>
      <c r="AU13" s="109"/>
      <c r="AV13" s="109"/>
      <c r="AW13" s="109"/>
      <c r="AX13" s="109"/>
      <c r="AY13" s="109"/>
      <c r="AZ13" s="109"/>
      <c r="BA13" s="107"/>
      <c r="BB13" s="107"/>
      <c r="BC13" s="107"/>
      <c r="BD13" s="107"/>
      <c r="BE13" s="107"/>
      <c r="BF13" s="108"/>
    </row>
    <row r="14" spans="1:58" ht="16.5" customHeight="1">
      <c r="A14" s="1" t="s">
        <v>50</v>
      </c>
      <c r="AF14" s="117"/>
      <c r="AG14" s="109"/>
      <c r="AH14" s="109"/>
      <c r="AI14" s="109"/>
      <c r="AJ14" s="109"/>
      <c r="AK14" s="109"/>
      <c r="AL14" s="109"/>
      <c r="AM14" s="109"/>
      <c r="AN14" s="109"/>
      <c r="AO14" s="109"/>
      <c r="AP14" s="109"/>
      <c r="AQ14" s="109"/>
      <c r="AR14" s="109"/>
      <c r="AS14" s="109"/>
      <c r="AT14" s="109"/>
      <c r="AU14" s="109"/>
      <c r="AV14" s="109"/>
      <c r="AW14" s="109"/>
      <c r="AX14" s="109"/>
      <c r="AY14" s="109"/>
      <c r="AZ14" s="109"/>
      <c r="BA14" s="107"/>
      <c r="BB14" s="107"/>
      <c r="BC14" s="107"/>
      <c r="BD14" s="107"/>
      <c r="BE14" s="107"/>
      <c r="BF14" s="108"/>
    </row>
    <row r="15" spans="1:58" ht="16.5" customHeight="1">
      <c r="A15" s="15"/>
      <c r="B15" s="15"/>
      <c r="C15" s="15"/>
      <c r="D15" s="15"/>
      <c r="E15" s="15"/>
      <c r="F15" s="15"/>
      <c r="G15" s="15"/>
      <c r="J15" s="89" t="s">
        <v>162</v>
      </c>
      <c r="K15" s="102">
        <f>'収支入力'!E7</f>
        <v>26</v>
      </c>
      <c r="L15" s="15" t="s">
        <v>142</v>
      </c>
      <c r="M15" s="102">
        <f>'収支入力'!I7</f>
        <v>6</v>
      </c>
      <c r="N15" s="15" t="s">
        <v>143</v>
      </c>
      <c r="O15" s="102">
        <f>'収支入力'!L7</f>
        <v>1</v>
      </c>
      <c r="P15" s="90" t="s">
        <v>165</v>
      </c>
      <c r="R15" s="15"/>
      <c r="S15" s="15"/>
      <c r="T15" s="15"/>
      <c r="U15" s="15"/>
      <c r="V15" s="15"/>
      <c r="W15" s="15"/>
      <c r="X15" s="15"/>
      <c r="Y15" s="15"/>
      <c r="Z15" s="4"/>
      <c r="AA15" s="4"/>
      <c r="AB15" s="4"/>
      <c r="AC15" s="4"/>
      <c r="AD15" s="4"/>
      <c r="AE15" s="4"/>
      <c r="AF15" s="117"/>
      <c r="AG15" s="109"/>
      <c r="AH15" s="109"/>
      <c r="AI15" s="109"/>
      <c r="AJ15" s="109"/>
      <c r="AK15" s="109"/>
      <c r="AL15" s="109"/>
      <c r="AM15" s="109"/>
      <c r="AN15" s="109"/>
      <c r="AO15" s="109"/>
      <c r="AP15" s="109"/>
      <c r="AQ15" s="109"/>
      <c r="AR15" s="109"/>
      <c r="AS15" s="109"/>
      <c r="AT15" s="109"/>
      <c r="AU15" s="109"/>
      <c r="AV15" s="109"/>
      <c r="AW15" s="109"/>
      <c r="AX15" s="109"/>
      <c r="AY15" s="109"/>
      <c r="AZ15" s="109"/>
      <c r="BA15" s="107"/>
      <c r="BB15" s="107"/>
      <c r="BC15" s="107"/>
      <c r="BD15" s="107"/>
      <c r="BE15" s="107"/>
      <c r="BF15" s="108"/>
    </row>
    <row r="16" spans="1:58" ht="16.5" customHeight="1">
      <c r="A16" s="15"/>
      <c r="B16" s="15"/>
      <c r="C16" s="15"/>
      <c r="D16" s="15"/>
      <c r="E16" s="15"/>
      <c r="F16" s="15"/>
      <c r="G16" s="15"/>
      <c r="J16" s="89" t="s">
        <v>162</v>
      </c>
      <c r="K16" s="101">
        <f>'収支入力'!Q7</f>
        <v>27</v>
      </c>
      <c r="L16" s="15" t="s">
        <v>142</v>
      </c>
      <c r="M16" s="101">
        <f>'収支入力'!U7</f>
        <v>5</v>
      </c>
      <c r="N16" s="15" t="s">
        <v>143</v>
      </c>
      <c r="O16" s="101">
        <f>'収支入力'!X7</f>
        <v>31</v>
      </c>
      <c r="P16" s="90" t="s">
        <v>166</v>
      </c>
      <c r="R16" s="15"/>
      <c r="S16" s="15"/>
      <c r="T16" s="15"/>
      <c r="U16" s="15"/>
      <c r="V16" s="15"/>
      <c r="W16" s="15"/>
      <c r="X16" s="15"/>
      <c r="Y16" s="15"/>
      <c r="AF16" s="117"/>
      <c r="AG16" s="118"/>
      <c r="AH16" s="118"/>
      <c r="AI16" s="109"/>
      <c r="AJ16" s="109"/>
      <c r="AK16" s="109"/>
      <c r="AL16" s="109"/>
      <c r="AM16" s="109"/>
      <c r="AN16" s="109"/>
      <c r="AO16" s="109"/>
      <c r="AP16" s="109"/>
      <c r="AQ16" s="109"/>
      <c r="AR16" s="109"/>
      <c r="AS16" s="109"/>
      <c r="AT16" s="109"/>
      <c r="AU16" s="109"/>
      <c r="AV16" s="109"/>
      <c r="AW16" s="109"/>
      <c r="AX16" s="109"/>
      <c r="AY16" s="109"/>
      <c r="AZ16" s="109"/>
      <c r="BA16" s="107"/>
      <c r="BB16" s="107"/>
      <c r="BC16" s="107"/>
      <c r="BD16" s="107"/>
      <c r="BE16" s="107"/>
      <c r="BF16" s="108"/>
    </row>
    <row r="17" spans="1:58" ht="15.75" customHeight="1">
      <c r="A17" s="455"/>
      <c r="B17" s="456"/>
      <c r="C17" s="456"/>
      <c r="D17" s="456"/>
      <c r="E17" s="457"/>
      <c r="F17" s="464" t="str">
        <f>IF('収支入力'!N9="","",'収支入力'!N9)</f>
        <v>コミュニティー団地</v>
      </c>
      <c r="G17" s="465"/>
      <c r="H17" s="465"/>
      <c r="I17" s="466"/>
      <c r="J17" s="464" t="str">
        <f>IF('収支入力'!R9="","",'収支入力'!R9)</f>
        <v>○○○
団地</v>
      </c>
      <c r="K17" s="465"/>
      <c r="L17" s="465"/>
      <c r="M17" s="466"/>
      <c r="N17" s="464">
        <f>IF('収支入力'!V9="","",'収支入力'!V9)</f>
      </c>
      <c r="O17" s="465"/>
      <c r="P17" s="465"/>
      <c r="Q17" s="466"/>
      <c r="R17" s="464">
        <f>IF('収支入力'!Z9="","",'収支入力'!Z9)</f>
      </c>
      <c r="S17" s="465"/>
      <c r="T17" s="465"/>
      <c r="U17" s="466"/>
      <c r="V17" s="473" t="s">
        <v>20</v>
      </c>
      <c r="W17" s="474"/>
      <c r="X17" s="474"/>
      <c r="Y17" s="475"/>
      <c r="AF17" s="117"/>
      <c r="AG17" s="118"/>
      <c r="AH17" s="118"/>
      <c r="AI17" s="109"/>
      <c r="AJ17" s="109"/>
      <c r="AK17" s="109"/>
      <c r="AL17" s="109"/>
      <c r="AM17" s="109"/>
      <c r="AN17" s="109"/>
      <c r="AO17" s="109"/>
      <c r="AP17" s="109"/>
      <c r="AQ17" s="109"/>
      <c r="AR17" s="109"/>
      <c r="AS17" s="109"/>
      <c r="AT17" s="109"/>
      <c r="AU17" s="109"/>
      <c r="AV17" s="109"/>
      <c r="AW17" s="109"/>
      <c r="AX17" s="109"/>
      <c r="AY17" s="109"/>
      <c r="AZ17" s="109"/>
      <c r="BA17" s="107"/>
      <c r="BB17" s="107"/>
      <c r="BC17" s="107"/>
      <c r="BD17" s="107"/>
      <c r="BE17" s="107"/>
      <c r="BF17" s="108"/>
    </row>
    <row r="18" spans="1:58" ht="15.75" customHeight="1">
      <c r="A18" s="458"/>
      <c r="B18" s="459"/>
      <c r="C18" s="459"/>
      <c r="D18" s="459"/>
      <c r="E18" s="460"/>
      <c r="F18" s="467"/>
      <c r="G18" s="468"/>
      <c r="H18" s="468"/>
      <c r="I18" s="469"/>
      <c r="J18" s="467"/>
      <c r="K18" s="468"/>
      <c r="L18" s="468"/>
      <c r="M18" s="469"/>
      <c r="N18" s="467"/>
      <c r="O18" s="468"/>
      <c r="P18" s="468"/>
      <c r="Q18" s="469"/>
      <c r="R18" s="467"/>
      <c r="S18" s="468"/>
      <c r="T18" s="468"/>
      <c r="U18" s="469"/>
      <c r="V18" s="476"/>
      <c r="W18" s="477"/>
      <c r="X18" s="477"/>
      <c r="Y18" s="478"/>
      <c r="AF18" s="117"/>
      <c r="AG18" s="118"/>
      <c r="AH18" s="118"/>
      <c r="AI18" s="109"/>
      <c r="AJ18" s="109"/>
      <c r="AK18" s="109"/>
      <c r="AL18" s="109"/>
      <c r="AM18" s="109"/>
      <c r="AN18" s="109"/>
      <c r="AO18" s="109"/>
      <c r="AP18" s="109"/>
      <c r="AQ18" s="109"/>
      <c r="AR18" s="109"/>
      <c r="AS18" s="109"/>
      <c r="AT18" s="109"/>
      <c r="AU18" s="109"/>
      <c r="AV18" s="109"/>
      <c r="AW18" s="109"/>
      <c r="AX18" s="109"/>
      <c r="AY18" s="109"/>
      <c r="AZ18" s="109"/>
      <c r="BA18" s="107"/>
      <c r="BB18" s="107"/>
      <c r="BC18" s="107"/>
      <c r="BD18" s="107"/>
      <c r="BE18" s="107"/>
      <c r="BF18" s="108"/>
    </row>
    <row r="19" spans="1:58" ht="15.75" customHeight="1">
      <c r="A19" s="458"/>
      <c r="B19" s="459"/>
      <c r="C19" s="459"/>
      <c r="D19" s="459"/>
      <c r="E19" s="460"/>
      <c r="F19" s="467"/>
      <c r="G19" s="468"/>
      <c r="H19" s="468"/>
      <c r="I19" s="469"/>
      <c r="J19" s="467"/>
      <c r="K19" s="468"/>
      <c r="L19" s="468"/>
      <c r="M19" s="469"/>
      <c r="N19" s="467"/>
      <c r="O19" s="468"/>
      <c r="P19" s="468"/>
      <c r="Q19" s="469"/>
      <c r="R19" s="467"/>
      <c r="S19" s="468"/>
      <c r="T19" s="468"/>
      <c r="U19" s="469"/>
      <c r="V19" s="476"/>
      <c r="W19" s="477"/>
      <c r="X19" s="477"/>
      <c r="Y19" s="478"/>
      <c r="AF19" s="117"/>
      <c r="AG19" s="118"/>
      <c r="AH19" s="118"/>
      <c r="AI19" s="109"/>
      <c r="AJ19" s="109"/>
      <c r="AK19" s="109"/>
      <c r="AL19" s="109"/>
      <c r="AM19" s="109"/>
      <c r="AN19" s="109"/>
      <c r="AO19" s="109"/>
      <c r="AP19" s="109"/>
      <c r="AQ19" s="109"/>
      <c r="AR19" s="109"/>
      <c r="AS19" s="109"/>
      <c r="AT19" s="109"/>
      <c r="AU19" s="109"/>
      <c r="AV19" s="109"/>
      <c r="AW19" s="109"/>
      <c r="AX19" s="109"/>
      <c r="AY19" s="109"/>
      <c r="AZ19" s="109"/>
      <c r="BA19" s="107"/>
      <c r="BB19" s="107"/>
      <c r="BC19" s="107"/>
      <c r="BD19" s="107"/>
      <c r="BE19" s="107"/>
      <c r="BF19" s="108"/>
    </row>
    <row r="20" spans="1:58" ht="15.75" customHeight="1">
      <c r="A20" s="461"/>
      <c r="B20" s="462"/>
      <c r="C20" s="462"/>
      <c r="D20" s="462"/>
      <c r="E20" s="463"/>
      <c r="F20" s="470"/>
      <c r="G20" s="471"/>
      <c r="H20" s="471"/>
      <c r="I20" s="472"/>
      <c r="J20" s="470"/>
      <c r="K20" s="471"/>
      <c r="L20" s="471"/>
      <c r="M20" s="472"/>
      <c r="N20" s="470"/>
      <c r="O20" s="471"/>
      <c r="P20" s="471"/>
      <c r="Q20" s="472"/>
      <c r="R20" s="470"/>
      <c r="S20" s="471"/>
      <c r="T20" s="471"/>
      <c r="U20" s="472"/>
      <c r="V20" s="479"/>
      <c r="W20" s="480"/>
      <c r="X20" s="480"/>
      <c r="Y20" s="481"/>
      <c r="AF20" s="117"/>
      <c r="AG20" s="118"/>
      <c r="AH20" s="118"/>
      <c r="AI20" s="109"/>
      <c r="AJ20" s="109"/>
      <c r="AK20" s="109"/>
      <c r="AL20" s="109"/>
      <c r="AM20" s="109"/>
      <c r="AN20" s="109"/>
      <c r="AO20" s="109"/>
      <c r="AP20" s="109"/>
      <c r="AQ20" s="109"/>
      <c r="AR20" s="109"/>
      <c r="AS20" s="109"/>
      <c r="AT20" s="109"/>
      <c r="AU20" s="109"/>
      <c r="AV20" s="109"/>
      <c r="AW20" s="109"/>
      <c r="AX20" s="109"/>
      <c r="AY20" s="109"/>
      <c r="AZ20" s="109"/>
      <c r="BA20" s="107"/>
      <c r="BB20" s="107"/>
      <c r="BC20" s="107"/>
      <c r="BD20" s="107"/>
      <c r="BE20" s="107"/>
      <c r="BF20" s="108"/>
    </row>
    <row r="21" spans="1:58" ht="17.25" customHeight="1">
      <c r="A21" s="451" t="s">
        <v>46</v>
      </c>
      <c r="B21" s="440" t="s">
        <v>25</v>
      </c>
      <c r="C21" s="440"/>
      <c r="D21" s="440"/>
      <c r="E21" s="441"/>
      <c r="F21" s="482">
        <f>'収支入力'!N13</f>
        <v>16400000</v>
      </c>
      <c r="G21" s="483"/>
      <c r="H21" s="483"/>
      <c r="I21" s="10" t="s">
        <v>18</v>
      </c>
      <c r="J21" s="436">
        <f>'収支入力'!R13</f>
        <v>18000000</v>
      </c>
      <c r="K21" s="437"/>
      <c r="L21" s="437"/>
      <c r="M21" s="10" t="s">
        <v>18</v>
      </c>
      <c r="N21" s="436">
        <f>'収支入力'!V13</f>
        <v>0</v>
      </c>
      <c r="O21" s="437"/>
      <c r="P21" s="437"/>
      <c r="Q21" s="10" t="s">
        <v>18</v>
      </c>
      <c r="R21" s="436">
        <f>'収支入力'!Z13</f>
        <v>0</v>
      </c>
      <c r="S21" s="437"/>
      <c r="T21" s="437"/>
      <c r="U21" s="10" t="s">
        <v>18</v>
      </c>
      <c r="V21" s="436">
        <f aca="true" t="shared" si="0" ref="V21:V28">F21+J21+N21+R21</f>
        <v>34400000</v>
      </c>
      <c r="W21" s="437"/>
      <c r="X21" s="437"/>
      <c r="Y21" s="3" t="s">
        <v>18</v>
      </c>
      <c r="AF21" s="117"/>
      <c r="AG21" s="118"/>
      <c r="AH21" s="118"/>
      <c r="AI21" s="109"/>
      <c r="AJ21" s="109"/>
      <c r="AK21" s="109"/>
      <c r="AL21" s="109"/>
      <c r="AM21" s="109"/>
      <c r="AN21" s="109"/>
      <c r="AO21" s="109"/>
      <c r="AP21" s="109"/>
      <c r="AQ21" s="109"/>
      <c r="AR21" s="109"/>
      <c r="AS21" s="109"/>
      <c r="AT21" s="109"/>
      <c r="AU21" s="109"/>
      <c r="AV21" s="109"/>
      <c r="AW21" s="109"/>
      <c r="AX21" s="109"/>
      <c r="AY21" s="109"/>
      <c r="AZ21" s="109"/>
      <c r="BA21" s="107"/>
      <c r="BB21" s="107"/>
      <c r="BC21" s="107"/>
      <c r="BD21" s="107"/>
      <c r="BE21" s="107"/>
      <c r="BF21" s="108"/>
    </row>
    <row r="22" spans="1:58" ht="17.25" customHeight="1">
      <c r="A22" s="452"/>
      <c r="B22" s="440" t="s">
        <v>26</v>
      </c>
      <c r="C22" s="440"/>
      <c r="D22" s="440"/>
      <c r="E22" s="441"/>
      <c r="F22" s="436">
        <f>'収支入力'!N14</f>
        <v>4000000</v>
      </c>
      <c r="G22" s="437"/>
      <c r="H22" s="437"/>
      <c r="I22" s="10"/>
      <c r="J22" s="436">
        <f>'収支入力'!R14</f>
        <v>3600000</v>
      </c>
      <c r="K22" s="437"/>
      <c r="L22" s="437"/>
      <c r="M22" s="10"/>
      <c r="N22" s="436">
        <f>'収支入力'!V14</f>
        <v>0</v>
      </c>
      <c r="O22" s="437"/>
      <c r="P22" s="437"/>
      <c r="Q22" s="10"/>
      <c r="R22" s="436">
        <f>'収支入力'!Z14</f>
        <v>0</v>
      </c>
      <c r="S22" s="437"/>
      <c r="T22" s="437"/>
      <c r="U22" s="10"/>
      <c r="V22" s="436">
        <f t="shared" si="0"/>
        <v>7600000</v>
      </c>
      <c r="W22" s="437"/>
      <c r="X22" s="437"/>
      <c r="Y22" s="3"/>
      <c r="AF22" s="117"/>
      <c r="AG22" s="118"/>
      <c r="AH22" s="118"/>
      <c r="AI22" s="109"/>
      <c r="AJ22" s="109"/>
      <c r="AK22" s="109"/>
      <c r="AL22" s="109"/>
      <c r="AM22" s="109"/>
      <c r="AN22" s="109"/>
      <c r="AO22" s="109"/>
      <c r="AP22" s="109"/>
      <c r="AQ22" s="109"/>
      <c r="AR22" s="109"/>
      <c r="AS22" s="109"/>
      <c r="AT22" s="109"/>
      <c r="AU22" s="109"/>
      <c r="AV22" s="109"/>
      <c r="AW22" s="109"/>
      <c r="AX22" s="109"/>
      <c r="AY22" s="109"/>
      <c r="AZ22" s="109"/>
      <c r="BA22" s="107"/>
      <c r="BB22" s="107"/>
      <c r="BC22" s="107"/>
      <c r="BD22" s="107"/>
      <c r="BE22" s="107"/>
      <c r="BF22" s="108"/>
    </row>
    <row r="23" spans="1:58" ht="17.25" customHeight="1">
      <c r="A23" s="453"/>
      <c r="B23" s="442" t="s">
        <v>27</v>
      </c>
      <c r="C23" s="442"/>
      <c r="D23" s="442"/>
      <c r="E23" s="443"/>
      <c r="F23" s="436">
        <f>SUM(F21:H22)</f>
        <v>20400000</v>
      </c>
      <c r="G23" s="437"/>
      <c r="H23" s="437"/>
      <c r="I23" s="10"/>
      <c r="J23" s="436">
        <f>SUM(J21:L22)</f>
        <v>21600000</v>
      </c>
      <c r="K23" s="437"/>
      <c r="L23" s="437"/>
      <c r="M23" s="10"/>
      <c r="N23" s="436">
        <f>SUM(N21:P22)</f>
        <v>0</v>
      </c>
      <c r="O23" s="437"/>
      <c r="P23" s="437"/>
      <c r="Q23" s="10"/>
      <c r="R23" s="436">
        <f>SUM(R21:T22)</f>
        <v>0</v>
      </c>
      <c r="S23" s="437"/>
      <c r="T23" s="437"/>
      <c r="U23" s="10"/>
      <c r="V23" s="436">
        <f t="shared" si="0"/>
        <v>42000000</v>
      </c>
      <c r="W23" s="437"/>
      <c r="X23" s="437"/>
      <c r="Y23" s="3"/>
      <c r="AF23" s="117"/>
      <c r="AG23" s="109"/>
      <c r="AH23" s="109"/>
      <c r="AI23" s="109"/>
      <c r="AJ23" s="109"/>
      <c r="AK23" s="109"/>
      <c r="AL23" s="109"/>
      <c r="AM23" s="109"/>
      <c r="AN23" s="109"/>
      <c r="AO23" s="109"/>
      <c r="AP23" s="109"/>
      <c r="AQ23" s="109"/>
      <c r="AR23" s="109"/>
      <c r="AS23" s="109"/>
      <c r="AT23" s="109"/>
      <c r="AU23" s="109"/>
      <c r="AV23" s="109"/>
      <c r="AW23" s="109"/>
      <c r="AX23" s="109"/>
      <c r="AY23" s="109"/>
      <c r="AZ23" s="109"/>
      <c r="BA23" s="107"/>
      <c r="BB23" s="107"/>
      <c r="BC23" s="107"/>
      <c r="BD23" s="107"/>
      <c r="BE23" s="107"/>
      <c r="BF23" s="108"/>
    </row>
    <row r="24" spans="1:58" ht="17.25" customHeight="1">
      <c r="A24" s="451" t="s">
        <v>42</v>
      </c>
      <c r="B24" s="484" t="s">
        <v>28</v>
      </c>
      <c r="C24" s="440"/>
      <c r="D24" s="440"/>
      <c r="E24" s="441"/>
      <c r="F24" s="436">
        <f>'収支入力'!N15</f>
        <v>10500000</v>
      </c>
      <c r="G24" s="437"/>
      <c r="H24" s="437"/>
      <c r="I24" s="11"/>
      <c r="J24" s="436">
        <f>'収支入力'!R15</f>
        <v>11700000</v>
      </c>
      <c r="K24" s="437"/>
      <c r="L24" s="437"/>
      <c r="M24" s="10"/>
      <c r="N24" s="436">
        <f>'収支入力'!V15</f>
        <v>0</v>
      </c>
      <c r="O24" s="437"/>
      <c r="P24" s="437"/>
      <c r="Q24" s="10"/>
      <c r="R24" s="436">
        <f>'収支入力'!Z15</f>
        <v>0</v>
      </c>
      <c r="S24" s="437"/>
      <c r="T24" s="437"/>
      <c r="U24" s="10"/>
      <c r="V24" s="436">
        <f t="shared" si="0"/>
        <v>22200000</v>
      </c>
      <c r="W24" s="437"/>
      <c r="X24" s="437"/>
      <c r="Y24" s="3"/>
      <c r="AF24" s="117"/>
      <c r="AG24" s="109"/>
      <c r="AH24" s="109"/>
      <c r="AI24" s="109"/>
      <c r="AJ24" s="109"/>
      <c r="AK24" s="109"/>
      <c r="AL24" s="109"/>
      <c r="AM24" s="109"/>
      <c r="AN24" s="109"/>
      <c r="AO24" s="109"/>
      <c r="AP24" s="109"/>
      <c r="AQ24" s="109"/>
      <c r="AR24" s="109"/>
      <c r="AS24" s="109"/>
      <c r="AT24" s="109"/>
      <c r="AU24" s="109"/>
      <c r="AV24" s="109"/>
      <c r="AW24" s="109"/>
      <c r="AX24" s="109"/>
      <c r="AY24" s="109"/>
      <c r="AZ24" s="109"/>
      <c r="BA24" s="107"/>
      <c r="BB24" s="107"/>
      <c r="BC24" s="107"/>
      <c r="BD24" s="107"/>
      <c r="BE24" s="107"/>
      <c r="BF24" s="108"/>
    </row>
    <row r="25" spans="1:58" ht="17.25" customHeight="1">
      <c r="A25" s="452"/>
      <c r="B25" s="440" t="s">
        <v>29</v>
      </c>
      <c r="C25" s="440"/>
      <c r="D25" s="440"/>
      <c r="E25" s="441"/>
      <c r="F25" s="436">
        <f>'収支入力'!N16</f>
        <v>0</v>
      </c>
      <c r="G25" s="437"/>
      <c r="H25" s="437"/>
      <c r="I25" s="12"/>
      <c r="J25" s="436">
        <f>'収支入力'!R16</f>
        <v>0</v>
      </c>
      <c r="K25" s="437"/>
      <c r="L25" s="437"/>
      <c r="M25" s="10"/>
      <c r="N25" s="436">
        <f>'収支入力'!V16</f>
        <v>0</v>
      </c>
      <c r="O25" s="437"/>
      <c r="P25" s="437"/>
      <c r="Q25" s="10"/>
      <c r="R25" s="436">
        <f>'収支入力'!Z16</f>
        <v>0</v>
      </c>
      <c r="S25" s="437"/>
      <c r="T25" s="437"/>
      <c r="U25" s="10"/>
      <c r="V25" s="436">
        <f t="shared" si="0"/>
        <v>0</v>
      </c>
      <c r="W25" s="437"/>
      <c r="X25" s="437"/>
      <c r="Y25" s="3"/>
      <c r="AF25" s="117"/>
      <c r="AG25" s="109"/>
      <c r="AH25" s="109"/>
      <c r="AI25" s="109"/>
      <c r="AJ25" s="109"/>
      <c r="AK25" s="109"/>
      <c r="AL25" s="109"/>
      <c r="AM25" s="109"/>
      <c r="AN25" s="109"/>
      <c r="AO25" s="109"/>
      <c r="AP25" s="109"/>
      <c r="AQ25" s="109"/>
      <c r="AR25" s="109"/>
      <c r="AS25" s="109"/>
      <c r="AT25" s="109"/>
      <c r="AU25" s="109"/>
      <c r="AV25" s="109"/>
      <c r="AW25" s="109"/>
      <c r="AX25" s="109"/>
      <c r="AY25" s="109"/>
      <c r="AZ25" s="109"/>
      <c r="BA25" s="107"/>
      <c r="BB25" s="107"/>
      <c r="BC25" s="107"/>
      <c r="BD25" s="107"/>
      <c r="BE25" s="107"/>
      <c r="BF25" s="108"/>
    </row>
    <row r="26" spans="1:58" ht="17.25" customHeight="1">
      <c r="A26" s="452"/>
      <c r="B26" s="440" t="s">
        <v>30</v>
      </c>
      <c r="C26" s="440"/>
      <c r="D26" s="440"/>
      <c r="E26" s="441"/>
      <c r="F26" s="436">
        <f>'収支入力'!N17</f>
        <v>4881605.839416058</v>
      </c>
      <c r="G26" s="437"/>
      <c r="H26" s="437"/>
      <c r="I26" s="10"/>
      <c r="J26" s="436">
        <f>'収支入力'!R17</f>
        <v>4593102.189781022</v>
      </c>
      <c r="K26" s="437"/>
      <c r="L26" s="437"/>
      <c r="M26" s="10"/>
      <c r="N26" s="436">
        <f>'収支入力'!V17</f>
        <v>0</v>
      </c>
      <c r="O26" s="437"/>
      <c r="P26" s="437"/>
      <c r="Q26" s="10"/>
      <c r="R26" s="436">
        <f>'収支入力'!Z17</f>
        <v>0</v>
      </c>
      <c r="S26" s="437"/>
      <c r="T26" s="437"/>
      <c r="U26" s="10"/>
      <c r="V26" s="436">
        <f t="shared" si="0"/>
        <v>9474708.02919708</v>
      </c>
      <c r="W26" s="437"/>
      <c r="X26" s="437"/>
      <c r="Y26" s="3"/>
      <c r="AF26" s="117"/>
      <c r="AG26" s="109"/>
      <c r="AH26" s="109"/>
      <c r="AI26" s="109"/>
      <c r="AJ26" s="109"/>
      <c r="AK26" s="109"/>
      <c r="AL26" s="109"/>
      <c r="AM26" s="109"/>
      <c r="AN26" s="109"/>
      <c r="AO26" s="109"/>
      <c r="AP26" s="109"/>
      <c r="AQ26" s="109"/>
      <c r="AR26" s="109"/>
      <c r="AS26" s="109"/>
      <c r="AT26" s="109"/>
      <c r="AU26" s="109"/>
      <c r="AV26" s="109"/>
      <c r="AW26" s="109"/>
      <c r="AX26" s="109"/>
      <c r="AY26" s="109"/>
      <c r="AZ26" s="109"/>
      <c r="BA26" s="107"/>
      <c r="BB26" s="107"/>
      <c r="BC26" s="107"/>
      <c r="BD26" s="107"/>
      <c r="BE26" s="107"/>
      <c r="BF26" s="108"/>
    </row>
    <row r="27" spans="1:58" ht="17.25" customHeight="1">
      <c r="A27" s="452"/>
      <c r="B27" s="440" t="s">
        <v>31</v>
      </c>
      <c r="C27" s="440"/>
      <c r="D27" s="440"/>
      <c r="E27" s="441"/>
      <c r="F27" s="436">
        <f>'収支入力'!N18</f>
        <v>0</v>
      </c>
      <c r="G27" s="437"/>
      <c r="H27" s="437"/>
      <c r="I27" s="10"/>
      <c r="J27" s="436">
        <f>'収支入力'!R18</f>
        <v>0</v>
      </c>
      <c r="K27" s="437"/>
      <c r="L27" s="437"/>
      <c r="M27" s="10"/>
      <c r="N27" s="436">
        <f>'収支入力'!V18</f>
        <v>0</v>
      </c>
      <c r="O27" s="437"/>
      <c r="P27" s="437"/>
      <c r="Q27" s="10"/>
      <c r="R27" s="436">
        <f>'収支入力'!Z18</f>
        <v>0</v>
      </c>
      <c r="S27" s="437"/>
      <c r="T27" s="437"/>
      <c r="U27" s="10"/>
      <c r="V27" s="436">
        <f t="shared" si="0"/>
        <v>0</v>
      </c>
      <c r="W27" s="437"/>
      <c r="X27" s="437"/>
      <c r="Y27" s="3"/>
      <c r="AF27" s="117"/>
      <c r="AG27" s="109"/>
      <c r="AH27" s="109"/>
      <c r="AI27" s="109"/>
      <c r="AJ27" s="109"/>
      <c r="AK27" s="109"/>
      <c r="AL27" s="109"/>
      <c r="AM27" s="109"/>
      <c r="AN27" s="109"/>
      <c r="AO27" s="109"/>
      <c r="AP27" s="109"/>
      <c r="AQ27" s="109"/>
      <c r="AR27" s="109"/>
      <c r="AS27" s="109"/>
      <c r="AT27" s="109"/>
      <c r="AU27" s="109"/>
      <c r="AV27" s="109"/>
      <c r="AW27" s="109"/>
      <c r="AX27" s="109"/>
      <c r="AY27" s="109"/>
      <c r="AZ27" s="109"/>
      <c r="BA27" s="107"/>
      <c r="BB27" s="107"/>
      <c r="BC27" s="107"/>
      <c r="BD27" s="107"/>
      <c r="BE27" s="107"/>
      <c r="BF27" s="108"/>
    </row>
    <row r="28" spans="1:58" ht="17.25" customHeight="1">
      <c r="A28" s="452"/>
      <c r="B28" s="440" t="s">
        <v>32</v>
      </c>
      <c r="C28" s="440"/>
      <c r="D28" s="440"/>
      <c r="E28" s="441"/>
      <c r="F28" s="436">
        <f>'収支入力'!N19</f>
        <v>216430</v>
      </c>
      <c r="G28" s="437"/>
      <c r="H28" s="437"/>
      <c r="I28" s="10"/>
      <c r="J28" s="436">
        <f>'収支入力'!R19</f>
        <v>212222</v>
      </c>
      <c r="K28" s="437"/>
      <c r="L28" s="437"/>
      <c r="M28" s="10"/>
      <c r="N28" s="436">
        <f>'収支入力'!V19</f>
        <v>0</v>
      </c>
      <c r="O28" s="437"/>
      <c r="P28" s="437"/>
      <c r="Q28" s="10"/>
      <c r="R28" s="436">
        <f>'収支入力'!Z19</f>
        <v>0</v>
      </c>
      <c r="S28" s="437"/>
      <c r="T28" s="437"/>
      <c r="U28" s="10"/>
      <c r="V28" s="436">
        <f t="shared" si="0"/>
        <v>428652</v>
      </c>
      <c r="W28" s="437"/>
      <c r="X28" s="437"/>
      <c r="Y28" s="3"/>
      <c r="AF28" s="117"/>
      <c r="AG28" s="109"/>
      <c r="AH28" s="109"/>
      <c r="AI28" s="109"/>
      <c r="AJ28" s="109"/>
      <c r="AK28" s="109"/>
      <c r="AL28" s="109"/>
      <c r="AM28" s="109"/>
      <c r="AN28" s="109"/>
      <c r="AO28" s="109"/>
      <c r="AP28" s="109"/>
      <c r="AQ28" s="109"/>
      <c r="AR28" s="109"/>
      <c r="AS28" s="109"/>
      <c r="AT28" s="109"/>
      <c r="AU28" s="109"/>
      <c r="AV28" s="109"/>
      <c r="AW28" s="109"/>
      <c r="AX28" s="109"/>
      <c r="AY28" s="109"/>
      <c r="AZ28" s="109"/>
      <c r="BA28" s="107"/>
      <c r="BB28" s="107"/>
      <c r="BC28" s="107"/>
      <c r="BD28" s="107"/>
      <c r="BE28" s="107"/>
      <c r="BF28" s="108"/>
    </row>
    <row r="29" spans="1:58" ht="17.25" customHeight="1">
      <c r="A29" s="452"/>
      <c r="B29" s="440" t="s">
        <v>33</v>
      </c>
      <c r="C29" s="440"/>
      <c r="D29" s="440"/>
      <c r="E29" s="441"/>
      <c r="F29" s="436">
        <f>'収支入力'!N25</f>
        <v>1385365.8536585364</v>
      </c>
      <c r="G29" s="437"/>
      <c r="H29" s="437"/>
      <c r="I29" s="10"/>
      <c r="J29" s="436">
        <f>'収支入力'!R25</f>
        <v>1411219.512195122</v>
      </c>
      <c r="K29" s="437"/>
      <c r="L29" s="437"/>
      <c r="M29" s="10"/>
      <c r="N29" s="436">
        <f>'収支入力'!V25</f>
        <v>0</v>
      </c>
      <c r="O29" s="437"/>
      <c r="P29" s="437"/>
      <c r="Q29" s="10"/>
      <c r="R29" s="436">
        <f>'収支入力'!Z25</f>
        <v>0</v>
      </c>
      <c r="S29" s="437"/>
      <c r="T29" s="437"/>
      <c r="U29" s="10"/>
      <c r="V29" s="436">
        <f>F29+J29+N29+R29</f>
        <v>2796585.3658536584</v>
      </c>
      <c r="W29" s="437"/>
      <c r="X29" s="437"/>
      <c r="Y29" s="3"/>
      <c r="AF29" s="117"/>
      <c r="AG29" s="109"/>
      <c r="AH29" s="109"/>
      <c r="AI29" s="109"/>
      <c r="AJ29" s="109"/>
      <c r="AK29" s="109"/>
      <c r="AL29" s="109"/>
      <c r="AM29" s="109"/>
      <c r="AN29" s="109"/>
      <c r="AO29" s="109"/>
      <c r="AP29" s="109"/>
      <c r="AQ29" s="109"/>
      <c r="AR29" s="109"/>
      <c r="AS29" s="109"/>
      <c r="AT29" s="109"/>
      <c r="AU29" s="109"/>
      <c r="AV29" s="109"/>
      <c r="AW29" s="109"/>
      <c r="AX29" s="109"/>
      <c r="AY29" s="109"/>
      <c r="AZ29" s="109"/>
      <c r="BA29" s="107"/>
      <c r="BB29" s="107"/>
      <c r="BC29" s="107"/>
      <c r="BD29" s="107"/>
      <c r="BE29" s="107"/>
      <c r="BF29" s="108"/>
    </row>
    <row r="30" spans="1:58" ht="17.25" customHeight="1">
      <c r="A30" s="452"/>
      <c r="B30" s="440" t="s">
        <v>34</v>
      </c>
      <c r="C30" s="440"/>
      <c r="D30" s="440"/>
      <c r="E30" s="441"/>
      <c r="F30" s="436">
        <f>'収支入力'!N36</f>
        <v>1904974.8905109486</v>
      </c>
      <c r="G30" s="437"/>
      <c r="H30" s="437"/>
      <c r="I30" s="10"/>
      <c r="J30" s="436">
        <f>'収支入力'!R36</f>
        <v>1792390.5839416056</v>
      </c>
      <c r="K30" s="437"/>
      <c r="L30" s="437"/>
      <c r="M30" s="10"/>
      <c r="N30" s="436">
        <f>'収支入力'!V36</f>
        <v>0</v>
      </c>
      <c r="O30" s="437"/>
      <c r="P30" s="437"/>
      <c r="Q30" s="10"/>
      <c r="R30" s="436">
        <f>'収支入力'!Z36</f>
        <v>0</v>
      </c>
      <c r="S30" s="437"/>
      <c r="T30" s="437"/>
      <c r="U30" s="10"/>
      <c r="V30" s="436">
        <f aca="true" t="shared" si="1" ref="V30:V35">F30+J30+N30+R30</f>
        <v>3697365.4744525542</v>
      </c>
      <c r="W30" s="437"/>
      <c r="X30" s="437"/>
      <c r="Y30" s="3"/>
      <c r="AF30" s="117"/>
      <c r="AG30" s="109"/>
      <c r="AH30" s="109"/>
      <c r="AI30" s="109"/>
      <c r="AJ30" s="109"/>
      <c r="AK30" s="109"/>
      <c r="AL30" s="109"/>
      <c r="AM30" s="109"/>
      <c r="AN30" s="109"/>
      <c r="AO30" s="109"/>
      <c r="AP30" s="109"/>
      <c r="AQ30" s="109"/>
      <c r="AR30" s="109"/>
      <c r="AS30" s="109"/>
      <c r="AT30" s="109"/>
      <c r="AU30" s="109"/>
      <c r="AV30" s="109"/>
      <c r="AW30" s="109"/>
      <c r="AX30" s="109"/>
      <c r="AY30" s="109"/>
      <c r="AZ30" s="109"/>
      <c r="BA30" s="107"/>
      <c r="BB30" s="107"/>
      <c r="BC30" s="107"/>
      <c r="BD30" s="107"/>
      <c r="BE30" s="107"/>
      <c r="BF30" s="108"/>
    </row>
    <row r="31" spans="1:58" ht="17.25" customHeight="1">
      <c r="A31" s="452"/>
      <c r="B31" s="440" t="s">
        <v>35</v>
      </c>
      <c r="C31" s="440"/>
      <c r="D31" s="440"/>
      <c r="E31" s="441"/>
      <c r="F31" s="436">
        <f>'収支入力'!N37</f>
        <v>600000</v>
      </c>
      <c r="G31" s="437"/>
      <c r="H31" s="437"/>
      <c r="I31" s="10"/>
      <c r="J31" s="436">
        <f>'収支入力'!R37</f>
        <v>500000</v>
      </c>
      <c r="K31" s="437"/>
      <c r="L31" s="437"/>
      <c r="M31" s="10"/>
      <c r="N31" s="436">
        <f>'収支入力'!V37</f>
        <v>0</v>
      </c>
      <c r="O31" s="437"/>
      <c r="P31" s="437"/>
      <c r="Q31" s="10"/>
      <c r="R31" s="436">
        <f>'収支入力'!Z37</f>
        <v>0</v>
      </c>
      <c r="S31" s="437"/>
      <c r="T31" s="437"/>
      <c r="U31" s="10"/>
      <c r="V31" s="436">
        <f t="shared" si="1"/>
        <v>1100000</v>
      </c>
      <c r="W31" s="437"/>
      <c r="X31" s="437"/>
      <c r="Y31" s="3"/>
      <c r="AF31" s="117"/>
      <c r="AG31" s="109"/>
      <c r="AH31" s="109"/>
      <c r="AI31" s="109"/>
      <c r="AJ31" s="109"/>
      <c r="AK31" s="109"/>
      <c r="AL31" s="109"/>
      <c r="AM31" s="109"/>
      <c r="AN31" s="109"/>
      <c r="AO31" s="109"/>
      <c r="AP31" s="109"/>
      <c r="AQ31" s="109"/>
      <c r="AR31" s="109"/>
      <c r="AS31" s="109"/>
      <c r="AT31" s="109"/>
      <c r="AU31" s="109"/>
      <c r="AV31" s="109"/>
      <c r="AW31" s="109"/>
      <c r="AX31" s="109"/>
      <c r="AY31" s="109"/>
      <c r="AZ31" s="109"/>
      <c r="BA31" s="107"/>
      <c r="BB31" s="107"/>
      <c r="BC31" s="107"/>
      <c r="BD31" s="107"/>
      <c r="BE31" s="107"/>
      <c r="BF31" s="108"/>
    </row>
    <row r="32" spans="1:58" ht="17.25" customHeight="1">
      <c r="A32" s="452"/>
      <c r="B32" s="444" t="s">
        <v>36</v>
      </c>
      <c r="C32" s="444"/>
      <c r="D32" s="444"/>
      <c r="E32" s="445"/>
      <c r="F32" s="436">
        <f>'収支入力'!N38</f>
        <v>0</v>
      </c>
      <c r="G32" s="437"/>
      <c r="H32" s="437"/>
      <c r="I32" s="10"/>
      <c r="J32" s="436">
        <f>'収支入力'!R38</f>
        <v>0</v>
      </c>
      <c r="K32" s="437"/>
      <c r="L32" s="437"/>
      <c r="M32" s="10"/>
      <c r="N32" s="436">
        <f>'収支入力'!V38</f>
        <v>0</v>
      </c>
      <c r="O32" s="437"/>
      <c r="P32" s="437"/>
      <c r="Q32" s="10"/>
      <c r="R32" s="436">
        <f>'収支入力'!Z38</f>
        <v>0</v>
      </c>
      <c r="S32" s="437"/>
      <c r="T32" s="437"/>
      <c r="U32" s="10"/>
      <c r="V32" s="436">
        <f t="shared" si="1"/>
        <v>0</v>
      </c>
      <c r="W32" s="437"/>
      <c r="X32" s="437"/>
      <c r="Y32" s="3"/>
      <c r="AF32" s="117"/>
      <c r="AG32" s="109"/>
      <c r="AH32" s="109"/>
      <c r="AI32" s="109"/>
      <c r="AJ32" s="109"/>
      <c r="AK32" s="109"/>
      <c r="AL32" s="109"/>
      <c r="AM32" s="109"/>
      <c r="AN32" s="109"/>
      <c r="AO32" s="109"/>
      <c r="AP32" s="109"/>
      <c r="AQ32" s="109"/>
      <c r="AR32" s="109"/>
      <c r="AS32" s="109"/>
      <c r="AT32" s="109"/>
      <c r="AU32" s="109"/>
      <c r="AV32" s="109"/>
      <c r="AW32" s="109"/>
      <c r="AX32" s="109"/>
      <c r="AY32" s="109"/>
      <c r="AZ32" s="109"/>
      <c r="BA32" s="107"/>
      <c r="BB32" s="107"/>
      <c r="BC32" s="107"/>
      <c r="BD32" s="107"/>
      <c r="BE32" s="107"/>
      <c r="BF32" s="108"/>
    </row>
    <row r="33" spans="1:58" ht="17.25" customHeight="1">
      <c r="A33" s="452"/>
      <c r="B33" s="444" t="s">
        <v>37</v>
      </c>
      <c r="C33" s="444"/>
      <c r="D33" s="444"/>
      <c r="E33" s="445"/>
      <c r="F33" s="436">
        <f>'収支入力'!N39</f>
        <v>1400000</v>
      </c>
      <c r="G33" s="437"/>
      <c r="H33" s="437"/>
      <c r="I33" s="10"/>
      <c r="J33" s="436">
        <f>'収支入力'!R39</f>
        <v>1100000</v>
      </c>
      <c r="K33" s="437"/>
      <c r="L33" s="437"/>
      <c r="M33" s="10"/>
      <c r="N33" s="436">
        <f>'収支入力'!V39</f>
        <v>0</v>
      </c>
      <c r="O33" s="437"/>
      <c r="P33" s="437"/>
      <c r="Q33" s="10"/>
      <c r="R33" s="436">
        <f>'収支入力'!Z39</f>
        <v>0</v>
      </c>
      <c r="S33" s="437"/>
      <c r="T33" s="437"/>
      <c r="U33" s="10"/>
      <c r="V33" s="436">
        <f t="shared" si="1"/>
        <v>2500000</v>
      </c>
      <c r="W33" s="437"/>
      <c r="X33" s="437"/>
      <c r="Y33" s="3"/>
      <c r="AF33" s="117"/>
      <c r="AG33" s="109"/>
      <c r="AH33" s="109"/>
      <c r="AI33" s="109"/>
      <c r="AJ33" s="109"/>
      <c r="AK33" s="109"/>
      <c r="AL33" s="109"/>
      <c r="AM33" s="109"/>
      <c r="AN33" s="109"/>
      <c r="AO33" s="109"/>
      <c r="AP33" s="109"/>
      <c r="AQ33" s="109"/>
      <c r="AR33" s="109"/>
      <c r="AS33" s="109"/>
      <c r="AT33" s="109"/>
      <c r="AU33" s="109"/>
      <c r="AV33" s="109"/>
      <c r="AW33" s="109"/>
      <c r="AX33" s="109"/>
      <c r="AY33" s="109"/>
      <c r="AZ33" s="109"/>
      <c r="BA33" s="107"/>
      <c r="BB33" s="107"/>
      <c r="BC33" s="107"/>
      <c r="BD33" s="107"/>
      <c r="BE33" s="107"/>
      <c r="BF33" s="108"/>
    </row>
    <row r="34" spans="1:58" ht="17.25" customHeight="1">
      <c r="A34" s="452"/>
      <c r="B34" s="440" t="s">
        <v>38</v>
      </c>
      <c r="C34" s="440"/>
      <c r="D34" s="440"/>
      <c r="E34" s="441"/>
      <c r="F34" s="436">
        <f>'収支入力'!N40</f>
        <v>0</v>
      </c>
      <c r="G34" s="437"/>
      <c r="H34" s="437"/>
      <c r="I34" s="10"/>
      <c r="J34" s="436">
        <f>'収支入力'!R40</f>
        <v>0</v>
      </c>
      <c r="K34" s="437"/>
      <c r="L34" s="437"/>
      <c r="M34" s="10"/>
      <c r="N34" s="436">
        <f>'収支入力'!V40</f>
        <v>0</v>
      </c>
      <c r="O34" s="437"/>
      <c r="P34" s="437"/>
      <c r="Q34" s="10"/>
      <c r="R34" s="436">
        <f>'収支入力'!Z40</f>
        <v>0</v>
      </c>
      <c r="S34" s="437"/>
      <c r="T34" s="437"/>
      <c r="U34" s="10"/>
      <c r="V34" s="436">
        <f t="shared" si="1"/>
        <v>0</v>
      </c>
      <c r="W34" s="437"/>
      <c r="X34" s="437"/>
      <c r="Y34" s="3"/>
      <c r="AF34" s="117"/>
      <c r="AG34" s="109"/>
      <c r="AH34" s="109"/>
      <c r="AI34" s="109"/>
      <c r="AJ34" s="109"/>
      <c r="AK34" s="109"/>
      <c r="AL34" s="109"/>
      <c r="AM34" s="109"/>
      <c r="AN34" s="109"/>
      <c r="AO34" s="109"/>
      <c r="AP34" s="109"/>
      <c r="AQ34" s="109"/>
      <c r="AR34" s="109"/>
      <c r="AS34" s="109"/>
      <c r="AT34" s="109"/>
      <c r="AU34" s="109"/>
      <c r="AV34" s="109"/>
      <c r="AW34" s="109"/>
      <c r="AX34" s="109"/>
      <c r="AY34" s="109"/>
      <c r="AZ34" s="109"/>
      <c r="BA34" s="107"/>
      <c r="BB34" s="107"/>
      <c r="BC34" s="107"/>
      <c r="BD34" s="107"/>
      <c r="BE34" s="107"/>
      <c r="BF34" s="108"/>
    </row>
    <row r="35" spans="1:58" ht="17.25" customHeight="1">
      <c r="A35" s="452"/>
      <c r="B35" s="440" t="s">
        <v>39</v>
      </c>
      <c r="C35" s="440"/>
      <c r="D35" s="440"/>
      <c r="E35" s="441"/>
      <c r="F35" s="436">
        <f>'収支入力'!N45</f>
        <v>0</v>
      </c>
      <c r="G35" s="437"/>
      <c r="H35" s="437"/>
      <c r="I35" s="10"/>
      <c r="J35" s="436">
        <f>'収支入力'!R45</f>
        <v>0</v>
      </c>
      <c r="K35" s="437"/>
      <c r="L35" s="437"/>
      <c r="M35" s="10"/>
      <c r="N35" s="436">
        <f>'収支入力'!V45</f>
        <v>0</v>
      </c>
      <c r="O35" s="437"/>
      <c r="P35" s="437"/>
      <c r="Q35" s="10"/>
      <c r="R35" s="436">
        <f>'収支入力'!Z45</f>
        <v>0</v>
      </c>
      <c r="S35" s="437"/>
      <c r="T35" s="437"/>
      <c r="U35" s="10"/>
      <c r="V35" s="436">
        <f t="shared" si="1"/>
        <v>0</v>
      </c>
      <c r="W35" s="437"/>
      <c r="X35" s="437"/>
      <c r="Y35" s="3"/>
      <c r="AF35" s="117"/>
      <c r="AG35" s="109"/>
      <c r="AH35" s="109"/>
      <c r="AI35" s="109"/>
      <c r="AJ35" s="109"/>
      <c r="AK35" s="109"/>
      <c r="AL35" s="109"/>
      <c r="AM35" s="109"/>
      <c r="AN35" s="109"/>
      <c r="AO35" s="109"/>
      <c r="AP35" s="109"/>
      <c r="AQ35" s="109"/>
      <c r="AR35" s="109"/>
      <c r="AS35" s="109"/>
      <c r="AT35" s="109"/>
      <c r="AU35" s="109"/>
      <c r="AV35" s="109"/>
      <c r="AW35" s="109"/>
      <c r="AX35" s="109"/>
      <c r="AY35" s="109"/>
      <c r="AZ35" s="109"/>
      <c r="BA35" s="107"/>
      <c r="BB35" s="107"/>
      <c r="BC35" s="107"/>
      <c r="BD35" s="107"/>
      <c r="BE35" s="107"/>
      <c r="BF35" s="108"/>
    </row>
    <row r="36" spans="1:58" ht="17.25" customHeight="1">
      <c r="A36" s="453"/>
      <c r="B36" s="442" t="s">
        <v>40</v>
      </c>
      <c r="C36" s="442"/>
      <c r="D36" s="442"/>
      <c r="E36" s="443"/>
      <c r="F36" s="436">
        <f>SUM(F24:H35)</f>
        <v>20888376.58358554</v>
      </c>
      <c r="G36" s="437"/>
      <c r="H36" s="437"/>
      <c r="I36" s="10"/>
      <c r="J36" s="436">
        <f>SUM(J24:L35)</f>
        <v>21308934.285917748</v>
      </c>
      <c r="K36" s="437"/>
      <c r="L36" s="437"/>
      <c r="M36" s="10"/>
      <c r="N36" s="436">
        <f>SUM(N24:P35)</f>
        <v>0</v>
      </c>
      <c r="O36" s="437"/>
      <c r="P36" s="437"/>
      <c r="Q36" s="10"/>
      <c r="R36" s="436">
        <f>SUM(R24:T35)</f>
        <v>0</v>
      </c>
      <c r="S36" s="437"/>
      <c r="T36" s="437"/>
      <c r="U36" s="10"/>
      <c r="V36" s="436">
        <f>F36+J36+N36+R36</f>
        <v>42197310.86950329</v>
      </c>
      <c r="W36" s="437"/>
      <c r="X36" s="437"/>
      <c r="Y36" s="3"/>
      <c r="AF36" s="117"/>
      <c r="AG36" s="109"/>
      <c r="AH36" s="109"/>
      <c r="AI36" s="109"/>
      <c r="AJ36" s="109"/>
      <c r="AK36" s="109"/>
      <c r="AL36" s="109"/>
      <c r="AM36" s="109"/>
      <c r="AN36" s="109"/>
      <c r="AO36" s="109"/>
      <c r="AP36" s="109"/>
      <c r="AQ36" s="109"/>
      <c r="AR36" s="109"/>
      <c r="AS36" s="109"/>
      <c r="AT36" s="109"/>
      <c r="AU36" s="109"/>
      <c r="AV36" s="109"/>
      <c r="AW36" s="109"/>
      <c r="AX36" s="109"/>
      <c r="AY36" s="109"/>
      <c r="AZ36" s="109"/>
      <c r="BA36" s="107"/>
      <c r="BB36" s="107"/>
      <c r="BC36" s="107"/>
      <c r="BD36" s="107"/>
      <c r="BE36" s="107"/>
      <c r="BF36" s="108"/>
    </row>
    <row r="37" spans="1:58" ht="17.25" customHeight="1" thickBot="1">
      <c r="A37" s="448" t="s">
        <v>41</v>
      </c>
      <c r="B37" s="449"/>
      <c r="C37" s="449"/>
      <c r="D37" s="449"/>
      <c r="E37" s="450"/>
      <c r="F37" s="438">
        <f>F23-F36</f>
        <v>-488376.5835855417</v>
      </c>
      <c r="G37" s="439"/>
      <c r="H37" s="439"/>
      <c r="I37" s="13" t="s">
        <v>18</v>
      </c>
      <c r="J37" s="438">
        <f>J23-J36</f>
        <v>291065.71408225223</v>
      </c>
      <c r="K37" s="439"/>
      <c r="L37" s="439"/>
      <c r="M37" s="13" t="s">
        <v>18</v>
      </c>
      <c r="N37" s="438">
        <f>N23-N36</f>
        <v>0</v>
      </c>
      <c r="O37" s="439"/>
      <c r="P37" s="439"/>
      <c r="Q37" s="13" t="s">
        <v>18</v>
      </c>
      <c r="R37" s="438">
        <f>R23-R36</f>
        <v>0</v>
      </c>
      <c r="S37" s="439"/>
      <c r="T37" s="439"/>
      <c r="U37" s="13" t="s">
        <v>18</v>
      </c>
      <c r="V37" s="438">
        <f>V23-V36</f>
        <v>-197310.86950328946</v>
      </c>
      <c r="W37" s="439"/>
      <c r="X37" s="439"/>
      <c r="Y37" s="14" t="s">
        <v>18</v>
      </c>
      <c r="AF37" s="117"/>
      <c r="AG37" s="109"/>
      <c r="AH37" s="109"/>
      <c r="AI37" s="109"/>
      <c r="AJ37" s="109"/>
      <c r="AK37" s="109"/>
      <c r="AL37" s="109"/>
      <c r="AM37" s="109"/>
      <c r="AN37" s="109"/>
      <c r="AO37" s="109"/>
      <c r="AP37" s="109"/>
      <c r="AQ37" s="109"/>
      <c r="AR37" s="109"/>
      <c r="AS37" s="109"/>
      <c r="AT37" s="109"/>
      <c r="AU37" s="109"/>
      <c r="AV37" s="109"/>
      <c r="AW37" s="109"/>
      <c r="AX37" s="109"/>
      <c r="AY37" s="109"/>
      <c r="AZ37" s="109"/>
      <c r="BA37" s="107"/>
      <c r="BB37" s="107"/>
      <c r="BC37" s="107"/>
      <c r="BD37" s="107"/>
      <c r="BE37" s="107"/>
      <c r="BF37" s="108"/>
    </row>
    <row r="38" spans="1:58" ht="17.25" customHeight="1" thickTop="1">
      <c r="A38" s="452" t="s">
        <v>45</v>
      </c>
      <c r="B38" s="446" t="s">
        <v>43</v>
      </c>
      <c r="C38" s="446"/>
      <c r="D38" s="446"/>
      <c r="E38" s="447"/>
      <c r="F38" s="495" t="s">
        <v>167</v>
      </c>
      <c r="G38" s="496"/>
      <c r="H38" s="496"/>
      <c r="I38" s="497"/>
      <c r="J38" s="495" t="s">
        <v>167</v>
      </c>
      <c r="K38" s="496"/>
      <c r="L38" s="496"/>
      <c r="M38" s="497"/>
      <c r="N38" s="486"/>
      <c r="O38" s="487"/>
      <c r="P38" s="487"/>
      <c r="Q38" s="488"/>
      <c r="R38" s="486"/>
      <c r="S38" s="487"/>
      <c r="T38" s="487"/>
      <c r="U38" s="488"/>
      <c r="V38" s="486"/>
      <c r="W38" s="487"/>
      <c r="X38" s="487"/>
      <c r="Y38" s="488"/>
      <c r="AF38" s="117"/>
      <c r="AG38" s="109"/>
      <c r="AH38" s="109"/>
      <c r="AI38" s="109"/>
      <c r="AJ38" s="109"/>
      <c r="AK38" s="109"/>
      <c r="AL38" s="109"/>
      <c r="AM38" s="109"/>
      <c r="AN38" s="109"/>
      <c r="AO38" s="109"/>
      <c r="AP38" s="109"/>
      <c r="AQ38" s="109"/>
      <c r="AR38" s="109"/>
      <c r="AS38" s="109"/>
      <c r="AT38" s="109"/>
      <c r="AU38" s="109"/>
      <c r="AV38" s="109"/>
      <c r="AW38" s="109"/>
      <c r="AX38" s="109"/>
      <c r="AY38" s="109"/>
      <c r="AZ38" s="109"/>
      <c r="BA38" s="107"/>
      <c r="BB38" s="107"/>
      <c r="BC38" s="107"/>
      <c r="BD38" s="107"/>
      <c r="BE38" s="107"/>
      <c r="BF38" s="108"/>
    </row>
    <row r="39" spans="1:58" ht="17.25" customHeight="1">
      <c r="A39" s="452"/>
      <c r="B39" s="551" t="s">
        <v>51</v>
      </c>
      <c r="C39" s="552"/>
      <c r="D39" s="552"/>
      <c r="E39" s="553"/>
      <c r="F39" s="492" t="s">
        <v>181</v>
      </c>
      <c r="G39" s="493"/>
      <c r="H39" s="493"/>
      <c r="I39" s="494"/>
      <c r="J39" s="492" t="s">
        <v>181</v>
      </c>
      <c r="K39" s="493"/>
      <c r="L39" s="493"/>
      <c r="M39" s="494"/>
      <c r="N39" s="489"/>
      <c r="O39" s="490"/>
      <c r="P39" s="490"/>
      <c r="Q39" s="491"/>
      <c r="R39" s="489"/>
      <c r="S39" s="490"/>
      <c r="T39" s="490"/>
      <c r="U39" s="491"/>
      <c r="V39" s="489"/>
      <c r="W39" s="490"/>
      <c r="X39" s="490"/>
      <c r="Y39" s="491"/>
      <c r="Z39" s="554" t="s">
        <v>240</v>
      </c>
      <c r="AA39" s="555"/>
      <c r="AF39" s="117"/>
      <c r="AG39" s="109"/>
      <c r="AH39" s="109"/>
      <c r="AI39" s="109"/>
      <c r="AJ39" s="109"/>
      <c r="AK39" s="109"/>
      <c r="AL39" s="109"/>
      <c r="AM39" s="109"/>
      <c r="AN39" s="109"/>
      <c r="AO39" s="109"/>
      <c r="AP39" s="109"/>
      <c r="AQ39" s="109"/>
      <c r="AR39" s="109"/>
      <c r="AS39" s="109"/>
      <c r="AT39" s="109"/>
      <c r="AU39" s="109"/>
      <c r="AV39" s="109"/>
      <c r="AW39" s="109"/>
      <c r="AX39" s="109"/>
      <c r="AY39" s="109"/>
      <c r="AZ39" s="109"/>
      <c r="BA39" s="107"/>
      <c r="BB39" s="107"/>
      <c r="BC39" s="107"/>
      <c r="BD39" s="107"/>
      <c r="BE39" s="107"/>
      <c r="BF39" s="108"/>
    </row>
    <row r="40" spans="1:58" ht="17.25" customHeight="1">
      <c r="A40" s="453"/>
      <c r="B40" s="444" t="s">
        <v>44</v>
      </c>
      <c r="C40" s="444"/>
      <c r="D40" s="444"/>
      <c r="E40" s="445"/>
      <c r="F40" s="492" t="s">
        <v>177</v>
      </c>
      <c r="G40" s="493"/>
      <c r="H40" s="493"/>
      <c r="I40" s="494"/>
      <c r="J40" s="492" t="s">
        <v>177</v>
      </c>
      <c r="K40" s="493"/>
      <c r="L40" s="493"/>
      <c r="M40" s="494"/>
      <c r="N40" s="489"/>
      <c r="O40" s="490"/>
      <c r="P40" s="490"/>
      <c r="Q40" s="491"/>
      <c r="R40" s="489"/>
      <c r="S40" s="490"/>
      <c r="T40" s="490"/>
      <c r="U40" s="491"/>
      <c r="V40" s="489"/>
      <c r="W40" s="490"/>
      <c r="X40" s="490"/>
      <c r="Y40" s="491"/>
      <c r="AF40" s="117"/>
      <c r="AG40" s="109"/>
      <c r="AH40" s="109"/>
      <c r="AI40" s="109"/>
      <c r="AJ40" s="109"/>
      <c r="AK40" s="109"/>
      <c r="AL40" s="109"/>
      <c r="AM40" s="109"/>
      <c r="AN40" s="109"/>
      <c r="AO40" s="109"/>
      <c r="AP40" s="109"/>
      <c r="AQ40" s="109"/>
      <c r="AR40" s="109"/>
      <c r="AS40" s="109"/>
      <c r="AT40" s="109"/>
      <c r="AU40" s="109"/>
      <c r="AV40" s="109"/>
      <c r="AW40" s="109"/>
      <c r="AX40" s="109"/>
      <c r="AY40" s="109"/>
      <c r="AZ40" s="109"/>
      <c r="BA40" s="107"/>
      <c r="BB40" s="107"/>
      <c r="BC40" s="107"/>
      <c r="BD40" s="107"/>
      <c r="BE40" s="107"/>
      <c r="BF40" s="108"/>
    </row>
    <row r="41" spans="1:58" ht="17.25" customHeight="1">
      <c r="A41" s="1" t="s">
        <v>12</v>
      </c>
      <c r="AF41" s="106"/>
      <c r="AG41" s="107"/>
      <c r="AH41" s="107"/>
      <c r="AI41" s="107"/>
      <c r="AJ41" s="107"/>
      <c r="AK41" s="107"/>
      <c r="AL41" s="107"/>
      <c r="AM41" s="107"/>
      <c r="AN41" s="107"/>
      <c r="AO41" s="107"/>
      <c r="AP41" s="107"/>
      <c r="AQ41" s="107"/>
      <c r="AR41" s="107"/>
      <c r="AS41" s="107"/>
      <c r="AT41" s="107"/>
      <c r="AU41" s="107"/>
      <c r="AV41" s="107"/>
      <c r="AW41" s="107"/>
      <c r="AX41" s="107"/>
      <c r="AY41" s="107"/>
      <c r="AZ41" s="107"/>
      <c r="BA41" s="107"/>
      <c r="BB41" s="107"/>
      <c r="BC41" s="107"/>
      <c r="BD41" s="107"/>
      <c r="BE41" s="107"/>
      <c r="BF41" s="108"/>
    </row>
    <row r="42" spans="1:58" ht="15.75" customHeight="1">
      <c r="A42" s="8" t="s">
        <v>47</v>
      </c>
      <c r="AF42" s="106"/>
      <c r="AG42" s="107"/>
      <c r="AH42" s="107"/>
      <c r="AI42" s="107"/>
      <c r="AJ42" s="107"/>
      <c r="AK42" s="107"/>
      <c r="AL42" s="107"/>
      <c r="AM42" s="107"/>
      <c r="AN42" s="107"/>
      <c r="AO42" s="107"/>
      <c r="AP42" s="107"/>
      <c r="AQ42" s="107"/>
      <c r="AR42" s="107"/>
      <c r="AS42" s="107"/>
      <c r="AT42" s="107"/>
      <c r="AU42" s="107"/>
      <c r="AV42" s="107"/>
      <c r="AW42" s="107"/>
      <c r="AX42" s="107"/>
      <c r="AY42" s="107"/>
      <c r="AZ42" s="107"/>
      <c r="BA42" s="107"/>
      <c r="BB42" s="107"/>
      <c r="BC42" s="107"/>
      <c r="BD42" s="107"/>
      <c r="BE42" s="107"/>
      <c r="BF42" s="108"/>
    </row>
    <row r="43" spans="1:58" ht="15.75" customHeight="1">
      <c r="A43" s="8" t="s">
        <v>48</v>
      </c>
      <c r="AF43" s="106"/>
      <c r="AG43" s="107"/>
      <c r="AH43" s="107"/>
      <c r="AI43" s="107"/>
      <c r="AJ43" s="107"/>
      <c r="AK43" s="107"/>
      <c r="AL43" s="107"/>
      <c r="AM43" s="107"/>
      <c r="AN43" s="107"/>
      <c r="AO43" s="107"/>
      <c r="AP43" s="107"/>
      <c r="AQ43" s="107"/>
      <c r="AR43" s="107"/>
      <c r="AS43" s="107"/>
      <c r="AT43" s="107"/>
      <c r="AU43" s="107"/>
      <c r="AV43" s="107"/>
      <c r="AW43" s="107"/>
      <c r="AX43" s="107"/>
      <c r="AY43" s="107"/>
      <c r="AZ43" s="107"/>
      <c r="BA43" s="107"/>
      <c r="BB43" s="107"/>
      <c r="BC43" s="107"/>
      <c r="BD43" s="107"/>
      <c r="BE43" s="107"/>
      <c r="BF43" s="108"/>
    </row>
    <row r="44" spans="1:58" ht="15.75" customHeight="1">
      <c r="A44" s="8" t="s">
        <v>52</v>
      </c>
      <c r="AF44" s="106"/>
      <c r="AG44" s="107"/>
      <c r="AH44" s="107"/>
      <c r="AI44" s="107"/>
      <c r="AJ44" s="107"/>
      <c r="AK44" s="107"/>
      <c r="AL44" s="107"/>
      <c r="AM44" s="107"/>
      <c r="AN44" s="107"/>
      <c r="AO44" s="107"/>
      <c r="AP44" s="107"/>
      <c r="AQ44" s="107"/>
      <c r="AR44" s="107"/>
      <c r="AS44" s="107"/>
      <c r="AT44" s="107"/>
      <c r="AU44" s="107"/>
      <c r="AV44" s="107"/>
      <c r="AW44" s="107"/>
      <c r="AX44" s="107"/>
      <c r="AY44" s="107"/>
      <c r="AZ44" s="107"/>
      <c r="BA44" s="107"/>
      <c r="BB44" s="107"/>
      <c r="BC44" s="107"/>
      <c r="BD44" s="107"/>
      <c r="BE44" s="107"/>
      <c r="BF44" s="108"/>
    </row>
    <row r="45" spans="1:58" ht="15.75" customHeight="1">
      <c r="A45" s="1" t="s">
        <v>49</v>
      </c>
      <c r="AF45" s="106"/>
      <c r="AG45" s="107"/>
      <c r="AH45" s="107"/>
      <c r="AI45" s="107"/>
      <c r="AJ45" s="107"/>
      <c r="AK45" s="107"/>
      <c r="AL45" s="107"/>
      <c r="AM45" s="107"/>
      <c r="AN45" s="107"/>
      <c r="AO45" s="107"/>
      <c r="AP45" s="107"/>
      <c r="AQ45" s="107"/>
      <c r="AR45" s="107"/>
      <c r="AS45" s="107"/>
      <c r="AT45" s="107"/>
      <c r="AU45" s="107"/>
      <c r="AV45" s="107"/>
      <c r="AW45" s="107"/>
      <c r="AX45" s="107"/>
      <c r="AY45" s="107"/>
      <c r="AZ45" s="107"/>
      <c r="BA45" s="107"/>
      <c r="BB45" s="107"/>
      <c r="BC45" s="107"/>
      <c r="BD45" s="107"/>
      <c r="BE45" s="107"/>
      <c r="BF45" s="108"/>
    </row>
    <row r="46" spans="1:58" ht="15.75" customHeight="1">
      <c r="A46" s="8" t="s">
        <v>17</v>
      </c>
      <c r="AF46" s="110"/>
      <c r="AG46" s="111"/>
      <c r="AH46" s="111"/>
      <c r="AI46" s="111"/>
      <c r="AJ46" s="111"/>
      <c r="AK46" s="111"/>
      <c r="AL46" s="111"/>
      <c r="AM46" s="111"/>
      <c r="AN46" s="111"/>
      <c r="AO46" s="111"/>
      <c r="AP46" s="111"/>
      <c r="AQ46" s="111"/>
      <c r="AR46" s="111"/>
      <c r="AS46" s="111"/>
      <c r="AT46" s="111"/>
      <c r="AU46" s="111"/>
      <c r="AV46" s="111"/>
      <c r="AW46" s="111"/>
      <c r="AX46" s="111"/>
      <c r="AY46" s="111"/>
      <c r="AZ46" s="111"/>
      <c r="BA46" s="111"/>
      <c r="BB46" s="111"/>
      <c r="BC46" s="111"/>
      <c r="BD46" s="111"/>
      <c r="BE46" s="111"/>
      <c r="BF46" s="112"/>
    </row>
  </sheetData>
  <sheetProtection/>
  <mergeCells count="133">
    <mergeCell ref="S13:T13"/>
    <mergeCell ref="V40:Y40"/>
    <mergeCell ref="N38:Q38"/>
    <mergeCell ref="N39:Q39"/>
    <mergeCell ref="N40:Q40"/>
    <mergeCell ref="N12:Y12"/>
    <mergeCell ref="N31:P31"/>
    <mergeCell ref="N22:P22"/>
    <mergeCell ref="V22:X22"/>
    <mergeCell ref="V29:X29"/>
    <mergeCell ref="J40:M40"/>
    <mergeCell ref="N33:P33"/>
    <mergeCell ref="R33:T33"/>
    <mergeCell ref="V33:X33"/>
    <mergeCell ref="J38:M38"/>
    <mergeCell ref="F38:I38"/>
    <mergeCell ref="F39:I39"/>
    <mergeCell ref="F40:I40"/>
    <mergeCell ref="N34:P34"/>
    <mergeCell ref="J39:M39"/>
    <mergeCell ref="Q6:Y6"/>
    <mergeCell ref="R38:U38"/>
    <mergeCell ref="R39:U39"/>
    <mergeCell ref="R40:U40"/>
    <mergeCell ref="V38:Y38"/>
    <mergeCell ref="V39:Y39"/>
    <mergeCell ref="V27:X27"/>
    <mergeCell ref="R28:T28"/>
    <mergeCell ref="V28:X28"/>
    <mergeCell ref="R22:T22"/>
    <mergeCell ref="F27:H27"/>
    <mergeCell ref="J27:L27"/>
    <mergeCell ref="N27:P27"/>
    <mergeCell ref="R27:T27"/>
    <mergeCell ref="F28:H28"/>
    <mergeCell ref="J29:L29"/>
    <mergeCell ref="N29:P29"/>
    <mergeCell ref="R29:T29"/>
    <mergeCell ref="J28:L28"/>
    <mergeCell ref="N28:P28"/>
    <mergeCell ref="F26:H26"/>
    <mergeCell ref="J26:L26"/>
    <mergeCell ref="N26:P26"/>
    <mergeCell ref="R26:T26"/>
    <mergeCell ref="V26:X26"/>
    <mergeCell ref="B26:E26"/>
    <mergeCell ref="F25:H25"/>
    <mergeCell ref="J25:L25"/>
    <mergeCell ref="N25:P25"/>
    <mergeCell ref="R25:T25"/>
    <mergeCell ref="V25:X25"/>
    <mergeCell ref="B25:E25"/>
    <mergeCell ref="F24:H24"/>
    <mergeCell ref="J24:L24"/>
    <mergeCell ref="N24:P24"/>
    <mergeCell ref="R24:T24"/>
    <mergeCell ref="V24:X24"/>
    <mergeCell ref="B24:E24"/>
    <mergeCell ref="F23:H23"/>
    <mergeCell ref="J23:L23"/>
    <mergeCell ref="N23:P23"/>
    <mergeCell ref="R23:T23"/>
    <mergeCell ref="V23:X23"/>
    <mergeCell ref="A21:A23"/>
    <mergeCell ref="B21:E21"/>
    <mergeCell ref="B22:E22"/>
    <mergeCell ref="B23:E23"/>
    <mergeCell ref="F22:H22"/>
    <mergeCell ref="J22:L22"/>
    <mergeCell ref="R17:U20"/>
    <mergeCell ref="V17:Y20"/>
    <mergeCell ref="F21:H21"/>
    <mergeCell ref="J21:L21"/>
    <mergeCell ref="N21:P21"/>
    <mergeCell ref="R21:T21"/>
    <mergeCell ref="V21:X21"/>
    <mergeCell ref="N30:P30"/>
    <mergeCell ref="R30:T30"/>
    <mergeCell ref="V30:X30"/>
    <mergeCell ref="A4:Y4"/>
    <mergeCell ref="A17:E20"/>
    <mergeCell ref="F17:I20"/>
    <mergeCell ref="J17:M20"/>
    <mergeCell ref="N17:Q20"/>
    <mergeCell ref="F29:H29"/>
    <mergeCell ref="B29:E29"/>
    <mergeCell ref="R31:T31"/>
    <mergeCell ref="F30:H30"/>
    <mergeCell ref="J30:L30"/>
    <mergeCell ref="V34:X34"/>
    <mergeCell ref="V32:X32"/>
    <mergeCell ref="J32:L32"/>
    <mergeCell ref="F32:H32"/>
    <mergeCell ref="N32:P32"/>
    <mergeCell ref="R32:T32"/>
    <mergeCell ref="V31:X31"/>
    <mergeCell ref="B32:E32"/>
    <mergeCell ref="B33:E33"/>
    <mergeCell ref="F34:H34"/>
    <mergeCell ref="J34:L34"/>
    <mergeCell ref="B34:E34"/>
    <mergeCell ref="B39:E39"/>
    <mergeCell ref="A37:E37"/>
    <mergeCell ref="A24:A36"/>
    <mergeCell ref="A38:A40"/>
    <mergeCell ref="B28:E28"/>
    <mergeCell ref="B40:E40"/>
    <mergeCell ref="B27:E27"/>
    <mergeCell ref="B30:E30"/>
    <mergeCell ref="F31:H31"/>
    <mergeCell ref="J31:L31"/>
    <mergeCell ref="B38:E38"/>
    <mergeCell ref="F33:H33"/>
    <mergeCell ref="J33:L33"/>
    <mergeCell ref="J35:L35"/>
    <mergeCell ref="B31:E31"/>
    <mergeCell ref="R34:T34"/>
    <mergeCell ref="B35:E35"/>
    <mergeCell ref="B36:E36"/>
    <mergeCell ref="F36:H36"/>
    <mergeCell ref="J36:L36"/>
    <mergeCell ref="N36:P36"/>
    <mergeCell ref="N35:P35"/>
    <mergeCell ref="R36:T36"/>
    <mergeCell ref="V36:X36"/>
    <mergeCell ref="F35:H35"/>
    <mergeCell ref="F37:H37"/>
    <mergeCell ref="J37:L37"/>
    <mergeCell ref="N37:P37"/>
    <mergeCell ref="V35:X35"/>
    <mergeCell ref="V37:X37"/>
    <mergeCell ref="R35:T35"/>
    <mergeCell ref="R37:T37"/>
  </mergeCells>
  <printOptions/>
  <pageMargins left="0.7086614173228347" right="0.7086614173228347" top="0.7480314960629921" bottom="0.7480314960629921" header="0.31496062992125984" footer="0.31496062992125984"/>
  <pageSetup horizontalDpi="600" verticalDpi="600" orientation="landscape" paperSize="8" scale="93" r:id="rId2"/>
  <drawing r:id="rId1"/>
</worksheet>
</file>

<file path=xl/worksheets/sheet5.xml><?xml version="1.0" encoding="utf-8"?>
<worksheet xmlns="http://schemas.openxmlformats.org/spreadsheetml/2006/main" xmlns:r="http://schemas.openxmlformats.org/officeDocument/2006/relationships">
  <sheetPr>
    <tabColor theme="5" tint="0.39998000860214233"/>
  </sheetPr>
  <dimension ref="A1:BL34"/>
  <sheetViews>
    <sheetView showGridLines="0" zoomScaleSheetLayoutView="100" zoomScalePageLayoutView="0" workbookViewId="0" topLeftCell="A1">
      <selection activeCell="A1" sqref="A1"/>
    </sheetView>
  </sheetViews>
  <sheetFormatPr defaultColWidth="3.125" defaultRowHeight="17.25" customHeight="1"/>
  <cols>
    <col min="1" max="37" width="3.125" style="1" customWidth="1"/>
    <col min="38" max="38" width="5.875" style="1" bestFit="1" customWidth="1"/>
    <col min="39" max="40" width="4.125" style="1" bestFit="1" customWidth="1"/>
    <col min="41" max="63" width="2.625" style="1" customWidth="1"/>
    <col min="64" max="16384" width="3.125" style="1" customWidth="1"/>
  </cols>
  <sheetData>
    <row r="1" spans="16:63" ht="24.75">
      <c r="P1" s="99" t="s">
        <v>131</v>
      </c>
      <c r="AE1" s="114" t="s">
        <v>192</v>
      </c>
      <c r="AF1" s="85"/>
      <c r="AG1" s="104"/>
      <c r="AH1" s="104"/>
      <c r="AI1" s="104"/>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row>
    <row r="2" spans="1:64" ht="16.5" customHeight="1">
      <c r="A2" s="6" t="s">
        <v>21</v>
      </c>
      <c r="AE2" s="113"/>
      <c r="AF2" s="115"/>
      <c r="AG2" s="115"/>
      <c r="AH2" s="115"/>
      <c r="AI2" s="115"/>
      <c r="AJ2" s="116"/>
      <c r="AK2" s="116"/>
      <c r="AL2" s="116"/>
      <c r="AM2" s="116"/>
      <c r="AN2" s="116"/>
      <c r="AO2" s="116"/>
      <c r="AP2" s="116"/>
      <c r="AQ2" s="116"/>
      <c r="AR2" s="116"/>
      <c r="AS2" s="116"/>
      <c r="AT2" s="116"/>
      <c r="AU2" s="116"/>
      <c r="AV2" s="116"/>
      <c r="AW2" s="116"/>
      <c r="AX2" s="116"/>
      <c r="AY2" s="116"/>
      <c r="AZ2" s="116"/>
      <c r="BA2" s="116"/>
      <c r="BB2" s="116"/>
      <c r="BC2" s="116"/>
      <c r="BD2" s="116"/>
      <c r="BE2" s="120"/>
      <c r="BF2" s="119"/>
      <c r="BG2" s="119"/>
      <c r="BH2" s="119"/>
      <c r="BI2" s="119"/>
      <c r="BJ2" s="119"/>
      <c r="BK2" s="119"/>
      <c r="BL2" s="105"/>
    </row>
    <row r="3" spans="31:64" ht="16.5" customHeight="1">
      <c r="AE3" s="117"/>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c r="BD3" s="109"/>
      <c r="BE3" s="121"/>
      <c r="BF3" s="119"/>
      <c r="BG3" s="119"/>
      <c r="BH3" s="119"/>
      <c r="BI3" s="119"/>
      <c r="BJ3" s="119"/>
      <c r="BK3" s="119"/>
      <c r="BL3" s="105"/>
    </row>
    <row r="4" spans="1:64" ht="21" customHeight="1">
      <c r="A4" s="454" t="s">
        <v>19</v>
      </c>
      <c r="B4" s="454"/>
      <c r="C4" s="454"/>
      <c r="D4" s="454"/>
      <c r="E4" s="454"/>
      <c r="F4" s="454"/>
      <c r="G4" s="454"/>
      <c r="H4" s="454"/>
      <c r="I4" s="454"/>
      <c r="J4" s="454"/>
      <c r="K4" s="454"/>
      <c r="L4" s="454"/>
      <c r="M4" s="454"/>
      <c r="N4" s="454"/>
      <c r="O4" s="454"/>
      <c r="P4" s="454"/>
      <c r="Q4" s="454"/>
      <c r="R4" s="454"/>
      <c r="S4" s="454"/>
      <c r="T4" s="454"/>
      <c r="U4" s="454"/>
      <c r="V4" s="454"/>
      <c r="W4" s="454"/>
      <c r="X4" s="454"/>
      <c r="Y4" s="454"/>
      <c r="Z4" s="2"/>
      <c r="AA4" s="2"/>
      <c r="AB4" s="2"/>
      <c r="AC4" s="2"/>
      <c r="AD4" s="2"/>
      <c r="AE4" s="117"/>
      <c r="AF4" s="109" t="s">
        <v>211</v>
      </c>
      <c r="AG4" s="109"/>
      <c r="AH4" s="109"/>
      <c r="AI4" s="109"/>
      <c r="AJ4" s="109"/>
      <c r="AK4" s="109"/>
      <c r="AL4" s="109"/>
      <c r="AM4" s="109"/>
      <c r="AN4" s="109"/>
      <c r="AO4" s="109"/>
      <c r="AP4" s="109"/>
      <c r="AQ4" s="109"/>
      <c r="AR4" s="109"/>
      <c r="AS4" s="109"/>
      <c r="AT4" s="109"/>
      <c r="AU4" s="109"/>
      <c r="AV4" s="109"/>
      <c r="AW4" s="109"/>
      <c r="AX4" s="109"/>
      <c r="AY4" s="109"/>
      <c r="AZ4" s="109"/>
      <c r="BA4" s="109"/>
      <c r="BB4" s="109"/>
      <c r="BC4" s="109"/>
      <c r="BD4" s="109"/>
      <c r="BE4" s="121"/>
      <c r="BF4" s="119"/>
      <c r="BG4" s="119"/>
      <c r="BH4" s="119"/>
      <c r="BI4" s="119"/>
      <c r="BJ4" s="119"/>
      <c r="BK4" s="119"/>
      <c r="BL4" s="105"/>
    </row>
    <row r="5" spans="1:64" ht="16.5"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117"/>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c r="BD5" s="109"/>
      <c r="BE5" s="121"/>
      <c r="BF5" s="119"/>
      <c r="BG5" s="119"/>
      <c r="BH5" s="119"/>
      <c r="BI5" s="119"/>
      <c r="BJ5" s="119"/>
      <c r="BK5" s="119"/>
      <c r="BL5" s="105"/>
    </row>
    <row r="6" spans="17:64" ht="16.5" customHeight="1">
      <c r="Q6" s="485" t="s">
        <v>191</v>
      </c>
      <c r="R6" s="485"/>
      <c r="S6" s="485"/>
      <c r="T6" s="485"/>
      <c r="U6" s="485"/>
      <c r="V6" s="485"/>
      <c r="W6" s="485"/>
      <c r="X6" s="485"/>
      <c r="Y6" s="485"/>
      <c r="AE6" s="117"/>
      <c r="AF6" s="109"/>
      <c r="AG6" s="109"/>
      <c r="AH6" s="109"/>
      <c r="AI6" s="109"/>
      <c r="AJ6" s="109"/>
      <c r="AK6" s="109"/>
      <c r="AL6" s="109"/>
      <c r="AM6" s="109"/>
      <c r="AN6" s="109"/>
      <c r="AO6" s="109"/>
      <c r="AP6" s="109"/>
      <c r="AQ6" s="109"/>
      <c r="AR6" s="109"/>
      <c r="AS6" s="109"/>
      <c r="AT6" s="109"/>
      <c r="AU6" s="109"/>
      <c r="AV6" s="109"/>
      <c r="AW6" s="109"/>
      <c r="AX6" s="109"/>
      <c r="AY6" s="109"/>
      <c r="AZ6" s="109"/>
      <c r="BA6" s="109"/>
      <c r="BB6" s="109"/>
      <c r="BC6" s="109"/>
      <c r="BD6" s="109"/>
      <c r="BE6" s="121"/>
      <c r="BF6" s="119"/>
      <c r="BG6" s="119"/>
      <c r="BH6" s="119"/>
      <c r="BI6" s="119"/>
      <c r="BJ6" s="119"/>
      <c r="BK6" s="119"/>
      <c r="BL6" s="105"/>
    </row>
    <row r="7" spans="23:64" ht="16.5" customHeight="1">
      <c r="W7" s="5"/>
      <c r="X7" s="5"/>
      <c r="Y7" s="5"/>
      <c r="Z7" s="5"/>
      <c r="AA7" s="9"/>
      <c r="AB7" s="9"/>
      <c r="AC7" s="9"/>
      <c r="AD7" s="9"/>
      <c r="AE7" s="117"/>
      <c r="AF7" s="109" t="s">
        <v>212</v>
      </c>
      <c r="AG7" s="109"/>
      <c r="AH7" s="109"/>
      <c r="AI7" s="109"/>
      <c r="AJ7" s="109"/>
      <c r="AK7" s="109"/>
      <c r="AL7" s="109"/>
      <c r="AM7" s="109"/>
      <c r="AN7" s="109"/>
      <c r="AO7" s="109"/>
      <c r="AP7" s="109"/>
      <c r="AQ7" s="109"/>
      <c r="AR7" s="109"/>
      <c r="AS7" s="109"/>
      <c r="AT7" s="109"/>
      <c r="AU7" s="109"/>
      <c r="AV7" s="109"/>
      <c r="AW7" s="109"/>
      <c r="AX7" s="109"/>
      <c r="AY7" s="109"/>
      <c r="AZ7" s="109"/>
      <c r="BA7" s="109"/>
      <c r="BB7" s="109"/>
      <c r="BC7" s="109"/>
      <c r="BD7" s="109"/>
      <c r="BE7" s="121"/>
      <c r="BF7" s="119"/>
      <c r="BG7" s="119"/>
      <c r="BH7" s="119"/>
      <c r="BI7" s="119"/>
      <c r="BJ7" s="119"/>
      <c r="BK7" s="119"/>
      <c r="BL7" s="105"/>
    </row>
    <row r="8" spans="1:64" ht="16.5" customHeight="1">
      <c r="A8" s="7" t="str">
        <f>'収支入力'!E5</f>
        <v>九州経済産業局</v>
      </c>
      <c r="H8" s="1" t="s">
        <v>161</v>
      </c>
      <c r="AE8" s="117"/>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c r="BD8" s="109"/>
      <c r="BE8" s="121"/>
      <c r="BF8" s="119"/>
      <c r="BG8" s="119"/>
      <c r="BH8" s="119"/>
      <c r="BI8" s="119"/>
      <c r="BJ8" s="119"/>
      <c r="BK8" s="119"/>
      <c r="BL8" s="105"/>
    </row>
    <row r="9" spans="31:64" ht="16.5" customHeight="1">
      <c r="AE9" s="117"/>
      <c r="AF9" s="109"/>
      <c r="AG9" s="109" t="s">
        <v>208</v>
      </c>
      <c r="AH9" s="109"/>
      <c r="AI9" s="109"/>
      <c r="AJ9" s="109"/>
      <c r="AK9" s="109"/>
      <c r="AL9" s="109"/>
      <c r="AM9" s="109"/>
      <c r="AN9" s="109"/>
      <c r="AO9" s="109"/>
      <c r="AP9" s="109"/>
      <c r="AQ9" s="109"/>
      <c r="AR9" s="109"/>
      <c r="AS9" s="109"/>
      <c r="AT9" s="109"/>
      <c r="AU9" s="109"/>
      <c r="AV9" s="109"/>
      <c r="AW9" s="109"/>
      <c r="AX9" s="109"/>
      <c r="AY9" s="109"/>
      <c r="AZ9" s="109"/>
      <c r="BA9" s="109"/>
      <c r="BB9" s="109"/>
      <c r="BC9" s="109"/>
      <c r="BD9" s="109"/>
      <c r="BE9" s="121"/>
      <c r="BF9" s="119"/>
      <c r="BG9" s="119"/>
      <c r="BH9" s="119"/>
      <c r="BI9" s="119"/>
      <c r="BJ9" s="119"/>
      <c r="BK9" s="119"/>
      <c r="BL9" s="105"/>
    </row>
    <row r="10" spans="12:64" ht="16.5" customHeight="1">
      <c r="L10" s="1" t="s">
        <v>0</v>
      </c>
      <c r="N10" s="1" t="str">
        <f>'収支入力'!E2</f>
        <v>福岡市中央区天神３－１－１６</v>
      </c>
      <c r="AE10" s="117"/>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21"/>
      <c r="BF10" s="119"/>
      <c r="BG10" s="119"/>
      <c r="BH10" s="119"/>
      <c r="BI10" s="119"/>
      <c r="BJ10" s="119"/>
      <c r="BK10" s="119"/>
      <c r="BL10" s="105"/>
    </row>
    <row r="11" spans="12:64" ht="16.5" customHeight="1">
      <c r="L11" s="1" t="s">
        <v>1</v>
      </c>
      <c r="AE11" s="117"/>
      <c r="AF11" s="109"/>
      <c r="AG11" s="109"/>
      <c r="AH11" s="109" t="s">
        <v>206</v>
      </c>
      <c r="AI11" s="109"/>
      <c r="AJ11" s="109"/>
      <c r="AK11" s="109"/>
      <c r="AL11" s="109"/>
      <c r="AM11" s="109"/>
      <c r="AN11" s="109"/>
      <c r="AO11" s="109"/>
      <c r="AP11" s="109"/>
      <c r="AQ11" s="109"/>
      <c r="AR11" s="109"/>
      <c r="AS11" s="109"/>
      <c r="AT11" s="109"/>
      <c r="AU11" s="109"/>
      <c r="AV11" s="109"/>
      <c r="AW11" s="109"/>
      <c r="AX11" s="109"/>
      <c r="AY11" s="109"/>
      <c r="AZ11" s="109"/>
      <c r="BA11" s="109"/>
      <c r="BB11" s="109"/>
      <c r="BC11" s="109"/>
      <c r="BD11" s="109"/>
      <c r="BE11" s="121"/>
      <c r="BF11" s="119"/>
      <c r="BG11" s="119"/>
      <c r="BH11" s="119"/>
      <c r="BI11" s="119"/>
      <c r="BJ11" s="119"/>
      <c r="BK11" s="119"/>
      <c r="BL11" s="105"/>
    </row>
    <row r="12" spans="14:64" ht="16.5" customHeight="1">
      <c r="N12" s="1" t="str">
        <f>'収支入力'!E3</f>
        <v>株式会社コミュニティーガス</v>
      </c>
      <c r="Y12" s="1" t="s">
        <v>2</v>
      </c>
      <c r="AE12" s="117"/>
      <c r="AF12" s="109"/>
      <c r="AG12" s="109"/>
      <c r="AH12" s="109" t="s">
        <v>207</v>
      </c>
      <c r="AI12" s="109"/>
      <c r="AJ12" s="109"/>
      <c r="AK12" s="109"/>
      <c r="AL12" s="109"/>
      <c r="AM12" s="109"/>
      <c r="AN12" s="109"/>
      <c r="AO12" s="109"/>
      <c r="AP12" s="109"/>
      <c r="AQ12" s="109"/>
      <c r="AR12" s="109"/>
      <c r="AS12" s="109"/>
      <c r="AT12" s="109"/>
      <c r="AU12" s="109"/>
      <c r="AV12" s="109"/>
      <c r="AW12" s="109"/>
      <c r="AX12" s="109"/>
      <c r="AY12" s="109"/>
      <c r="AZ12" s="109"/>
      <c r="BA12" s="109"/>
      <c r="BB12" s="109"/>
      <c r="BC12" s="109"/>
      <c r="BD12" s="109"/>
      <c r="BE12" s="121"/>
      <c r="BF12" s="119"/>
      <c r="BG12" s="119"/>
      <c r="BH12" s="119"/>
      <c r="BI12" s="119"/>
      <c r="BJ12" s="119"/>
      <c r="BK12" s="119"/>
      <c r="BL12" s="105"/>
    </row>
    <row r="13" spans="31:64" ht="16.5" customHeight="1">
      <c r="AE13" s="117"/>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c r="BD13" s="109"/>
      <c r="BE13" s="121"/>
      <c r="BF13" s="119"/>
      <c r="BG13" s="119"/>
      <c r="BH13" s="119"/>
      <c r="BI13" s="119"/>
      <c r="BJ13" s="119"/>
      <c r="BK13" s="119"/>
      <c r="BL13" s="105"/>
    </row>
    <row r="14" spans="1:64" ht="16.5" customHeight="1">
      <c r="A14" s="1" t="s">
        <v>22</v>
      </c>
      <c r="AE14" s="117"/>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21"/>
      <c r="BF14" s="119"/>
      <c r="BG14" s="119"/>
      <c r="BH14" s="119"/>
      <c r="BI14" s="119"/>
      <c r="BJ14" s="119"/>
      <c r="BK14" s="119"/>
      <c r="BL14" s="105"/>
    </row>
    <row r="15" spans="1:64" ht="16.5" customHeight="1">
      <c r="A15" s="15"/>
      <c r="B15" s="15"/>
      <c r="C15" s="15"/>
      <c r="D15" s="15"/>
      <c r="E15" s="15"/>
      <c r="F15" s="15"/>
      <c r="G15" s="15"/>
      <c r="J15" s="89" t="s">
        <v>162</v>
      </c>
      <c r="K15" s="100">
        <f>'収支入力'!Q7</f>
        <v>27</v>
      </c>
      <c r="L15" s="15" t="s">
        <v>142</v>
      </c>
      <c r="M15" s="100">
        <f>'収支入力'!U7</f>
        <v>5</v>
      </c>
      <c r="N15" s="15" t="s">
        <v>143</v>
      </c>
      <c r="O15" s="100">
        <f>'収支入力'!X7</f>
        <v>31</v>
      </c>
      <c r="P15" s="90" t="s">
        <v>163</v>
      </c>
      <c r="R15" s="15"/>
      <c r="S15" s="15"/>
      <c r="T15" s="15"/>
      <c r="U15" s="15"/>
      <c r="V15" s="15"/>
      <c r="W15" s="15"/>
      <c r="X15" s="15"/>
      <c r="Y15" s="15"/>
      <c r="Z15" s="4"/>
      <c r="AA15" s="4"/>
      <c r="AB15" s="4"/>
      <c r="AC15" s="4"/>
      <c r="AD15" s="4"/>
      <c r="AE15" s="117"/>
      <c r="AF15" s="187" t="s">
        <v>236</v>
      </c>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c r="BD15" s="109"/>
      <c r="BE15" s="121"/>
      <c r="BF15" s="119"/>
      <c r="BG15" s="119"/>
      <c r="BH15" s="119"/>
      <c r="BI15" s="119"/>
      <c r="BJ15" s="119"/>
      <c r="BK15" s="119"/>
      <c r="BL15" s="105"/>
    </row>
    <row r="16" spans="1:64" ht="17.25" customHeight="1">
      <c r="A16" s="518"/>
      <c r="B16" s="519"/>
      <c r="C16" s="519"/>
      <c r="D16" s="519"/>
      <c r="E16" s="520"/>
      <c r="F16" s="523" t="str">
        <f>IF('収支入力'!N9&lt;&gt;"",'収支入力'!N9,"")</f>
        <v>コミュニティー団地</v>
      </c>
      <c r="G16" s="524"/>
      <c r="H16" s="524"/>
      <c r="I16" s="525"/>
      <c r="J16" s="523" t="str">
        <f>IF('収支入力'!R9&lt;&gt;"",'収支入力'!R9,"")</f>
        <v>○○○
団地</v>
      </c>
      <c r="K16" s="524"/>
      <c r="L16" s="524"/>
      <c r="M16" s="525"/>
      <c r="N16" s="523">
        <f>IF('収支入力'!V9&lt;&gt;"",'収支入力'!V9,"")</f>
      </c>
      <c r="O16" s="524"/>
      <c r="P16" s="524"/>
      <c r="Q16" s="525"/>
      <c r="R16" s="523">
        <f>IF('収支入力'!Z9&lt;&gt;"",'収支入力'!Z9,"")</f>
      </c>
      <c r="S16" s="524"/>
      <c r="T16" s="524"/>
      <c r="U16" s="525"/>
      <c r="V16" s="526" t="s">
        <v>20</v>
      </c>
      <c r="W16" s="527"/>
      <c r="X16" s="527"/>
      <c r="Y16" s="528"/>
      <c r="AE16" s="117"/>
      <c r="AF16" s="109" t="s">
        <v>237</v>
      </c>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c r="BD16" s="109"/>
      <c r="BE16" s="121"/>
      <c r="BF16" s="119"/>
      <c r="BG16" s="119"/>
      <c r="BH16" s="119"/>
      <c r="BI16" s="119"/>
      <c r="BJ16" s="119"/>
      <c r="BK16" s="119"/>
      <c r="BL16" s="105"/>
    </row>
    <row r="17" spans="1:64" ht="17.25" customHeight="1">
      <c r="A17" s="521"/>
      <c r="B17" s="459"/>
      <c r="C17" s="459"/>
      <c r="D17" s="459"/>
      <c r="E17" s="460"/>
      <c r="F17" s="467"/>
      <c r="G17" s="468"/>
      <c r="H17" s="468"/>
      <c r="I17" s="469"/>
      <c r="J17" s="467"/>
      <c r="K17" s="468"/>
      <c r="L17" s="468"/>
      <c r="M17" s="469"/>
      <c r="N17" s="467"/>
      <c r="O17" s="468"/>
      <c r="P17" s="468"/>
      <c r="Q17" s="469"/>
      <c r="R17" s="467"/>
      <c r="S17" s="468"/>
      <c r="T17" s="468"/>
      <c r="U17" s="469"/>
      <c r="V17" s="476"/>
      <c r="W17" s="477"/>
      <c r="X17" s="477"/>
      <c r="Y17" s="529"/>
      <c r="AE17" s="117"/>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c r="BD17" s="109"/>
      <c r="BE17" s="121"/>
      <c r="BF17" s="119"/>
      <c r="BG17" s="119"/>
      <c r="BH17" s="119"/>
      <c r="BI17" s="119"/>
      <c r="BJ17" s="119"/>
      <c r="BK17" s="119"/>
      <c r="BL17" s="105"/>
    </row>
    <row r="18" spans="1:64" ht="17.25" customHeight="1">
      <c r="A18" s="521"/>
      <c r="B18" s="459"/>
      <c r="C18" s="459"/>
      <c r="D18" s="459"/>
      <c r="E18" s="460"/>
      <c r="F18" s="467"/>
      <c r="G18" s="468"/>
      <c r="H18" s="468"/>
      <c r="I18" s="469"/>
      <c r="J18" s="467"/>
      <c r="K18" s="468"/>
      <c r="L18" s="468"/>
      <c r="M18" s="469"/>
      <c r="N18" s="467"/>
      <c r="O18" s="468"/>
      <c r="P18" s="468"/>
      <c r="Q18" s="469"/>
      <c r="R18" s="467"/>
      <c r="S18" s="468"/>
      <c r="T18" s="468"/>
      <c r="U18" s="469"/>
      <c r="V18" s="476"/>
      <c r="W18" s="477"/>
      <c r="X18" s="477"/>
      <c r="Y18" s="529"/>
      <c r="AE18" s="117"/>
      <c r="AF18" s="109"/>
      <c r="AG18" s="109" t="s">
        <v>238</v>
      </c>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c r="BD18" s="109"/>
      <c r="BE18" s="121"/>
      <c r="BF18" s="119"/>
      <c r="BG18" s="119"/>
      <c r="BH18" s="119"/>
      <c r="BI18" s="119"/>
      <c r="BJ18" s="119"/>
      <c r="BK18" s="119"/>
      <c r="BL18" s="105"/>
    </row>
    <row r="19" spans="1:64" ht="17.25" customHeight="1">
      <c r="A19" s="522"/>
      <c r="B19" s="462"/>
      <c r="C19" s="462"/>
      <c r="D19" s="462"/>
      <c r="E19" s="463"/>
      <c r="F19" s="470"/>
      <c r="G19" s="471"/>
      <c r="H19" s="471"/>
      <c r="I19" s="472"/>
      <c r="J19" s="470"/>
      <c r="K19" s="471"/>
      <c r="L19" s="471"/>
      <c r="M19" s="472"/>
      <c r="N19" s="470"/>
      <c r="O19" s="471"/>
      <c r="P19" s="471"/>
      <c r="Q19" s="472"/>
      <c r="R19" s="470"/>
      <c r="S19" s="471"/>
      <c r="T19" s="471"/>
      <c r="U19" s="472"/>
      <c r="V19" s="479"/>
      <c r="W19" s="480"/>
      <c r="X19" s="480"/>
      <c r="Y19" s="530"/>
      <c r="AE19" s="117"/>
      <c r="AF19" s="109"/>
      <c r="AG19" s="109" t="s">
        <v>239</v>
      </c>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c r="BD19" s="109"/>
      <c r="BE19" s="121"/>
      <c r="BF19" s="119"/>
      <c r="BG19" s="119"/>
      <c r="BH19" s="119"/>
      <c r="BI19" s="119"/>
      <c r="BJ19" s="119"/>
      <c r="BK19" s="119"/>
      <c r="BL19" s="105"/>
    </row>
    <row r="20" spans="1:64" ht="36" customHeight="1">
      <c r="A20" s="500" t="s">
        <v>3</v>
      </c>
      <c r="B20" s="501"/>
      <c r="C20" s="501"/>
      <c r="D20" s="501"/>
      <c r="E20" s="501"/>
      <c r="F20" s="506"/>
      <c r="G20" s="507"/>
      <c r="H20" s="507"/>
      <c r="I20" s="92" t="s">
        <v>164</v>
      </c>
      <c r="J20" s="504"/>
      <c r="K20" s="505"/>
      <c r="L20" s="505"/>
      <c r="M20" s="92" t="s">
        <v>164</v>
      </c>
      <c r="N20" s="502"/>
      <c r="O20" s="503"/>
      <c r="P20" s="503"/>
      <c r="Q20" s="92" t="s">
        <v>164</v>
      </c>
      <c r="R20" s="502"/>
      <c r="S20" s="503"/>
      <c r="T20" s="503"/>
      <c r="U20" s="92" t="s">
        <v>164</v>
      </c>
      <c r="V20" s="516">
        <f>F20+J20+N20+R20</f>
        <v>0</v>
      </c>
      <c r="W20" s="517"/>
      <c r="X20" s="517"/>
      <c r="Y20" s="97" t="s">
        <v>164</v>
      </c>
      <c r="AE20" s="117"/>
      <c r="AF20" s="118"/>
      <c r="AG20" s="123"/>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c r="BD20" s="109"/>
      <c r="BE20" s="121"/>
      <c r="BF20" s="119"/>
      <c r="BG20" s="119"/>
      <c r="BH20" s="119"/>
      <c r="BI20" s="119"/>
      <c r="BJ20" s="119"/>
      <c r="BK20" s="119"/>
      <c r="BL20" s="105"/>
    </row>
    <row r="21" spans="1:64" ht="36" customHeight="1">
      <c r="A21" s="500" t="s">
        <v>4</v>
      </c>
      <c r="B21" s="501"/>
      <c r="C21" s="501"/>
      <c r="D21" s="501"/>
      <c r="E21" s="501"/>
      <c r="F21" s="506">
        <v>2200000</v>
      </c>
      <c r="G21" s="507"/>
      <c r="H21" s="507"/>
      <c r="I21" s="93"/>
      <c r="J21" s="506">
        <v>2000000</v>
      </c>
      <c r="K21" s="507"/>
      <c r="L21" s="507"/>
      <c r="M21" s="93"/>
      <c r="N21" s="512"/>
      <c r="O21" s="513"/>
      <c r="P21" s="513"/>
      <c r="Q21" s="93"/>
      <c r="R21" s="512"/>
      <c r="S21" s="513"/>
      <c r="T21" s="513"/>
      <c r="U21" s="93"/>
      <c r="V21" s="516">
        <f aca="true" t="shared" si="0" ref="V21:V27">F21+J21+N21+R21</f>
        <v>4200000</v>
      </c>
      <c r="W21" s="517"/>
      <c r="X21" s="517"/>
      <c r="Y21" s="91"/>
      <c r="AE21" s="117"/>
      <c r="AF21" s="118"/>
      <c r="AG21" s="118" t="s">
        <v>217</v>
      </c>
      <c r="AH21" s="109"/>
      <c r="AI21" s="109"/>
      <c r="AJ21" s="109"/>
      <c r="AK21" s="109"/>
      <c r="AL21" s="109"/>
      <c r="AM21" s="109"/>
      <c r="AN21" s="109"/>
      <c r="AO21" s="109"/>
      <c r="AP21" s="109"/>
      <c r="AQ21" s="109"/>
      <c r="AR21" s="109"/>
      <c r="AS21" s="109"/>
      <c r="AT21" s="109"/>
      <c r="AU21" s="109"/>
      <c r="AV21" s="109"/>
      <c r="AW21" s="109"/>
      <c r="AX21" s="109"/>
      <c r="AY21" s="109"/>
      <c r="AZ21" s="109"/>
      <c r="BA21" s="109"/>
      <c r="BB21" s="109"/>
      <c r="BC21" s="109"/>
      <c r="BD21" s="109"/>
      <c r="BE21" s="121"/>
      <c r="BF21" s="119"/>
      <c r="BG21" s="119"/>
      <c r="BH21" s="119"/>
      <c r="BI21" s="119"/>
      <c r="BJ21" s="119"/>
      <c r="BK21" s="119"/>
      <c r="BL21" s="105"/>
    </row>
    <row r="22" spans="1:64" ht="36" customHeight="1">
      <c r="A22" s="500" t="s">
        <v>5</v>
      </c>
      <c r="B22" s="501"/>
      <c r="C22" s="501"/>
      <c r="D22" s="501"/>
      <c r="E22" s="501"/>
      <c r="F22" s="506">
        <v>400000</v>
      </c>
      <c r="G22" s="507"/>
      <c r="H22" s="507"/>
      <c r="I22" s="93"/>
      <c r="J22" s="506">
        <v>300000</v>
      </c>
      <c r="K22" s="507"/>
      <c r="L22" s="507"/>
      <c r="M22" s="93"/>
      <c r="N22" s="512"/>
      <c r="O22" s="513"/>
      <c r="P22" s="513"/>
      <c r="Q22" s="93"/>
      <c r="R22" s="512"/>
      <c r="S22" s="513"/>
      <c r="T22" s="513"/>
      <c r="U22" s="93"/>
      <c r="V22" s="516">
        <f t="shared" si="0"/>
        <v>700000</v>
      </c>
      <c r="W22" s="517"/>
      <c r="X22" s="517"/>
      <c r="Y22" s="91"/>
      <c r="AE22" s="117"/>
      <c r="AF22" s="118"/>
      <c r="AG22" s="118"/>
      <c r="AH22" s="109"/>
      <c r="AI22" s="109"/>
      <c r="AJ22" s="109"/>
      <c r="AK22" s="109"/>
      <c r="AL22" s="109"/>
      <c r="AM22" s="109"/>
      <c r="AN22" s="109"/>
      <c r="AO22" s="109"/>
      <c r="AP22" s="109"/>
      <c r="AQ22" s="109"/>
      <c r="AR22" s="109"/>
      <c r="AS22" s="109"/>
      <c r="AT22" s="109"/>
      <c r="AU22" s="109"/>
      <c r="AV22" s="109"/>
      <c r="AW22" s="109"/>
      <c r="AX22" s="109"/>
      <c r="AY22" s="109"/>
      <c r="AZ22" s="109"/>
      <c r="BA22" s="109"/>
      <c r="BB22" s="109"/>
      <c r="BC22" s="109"/>
      <c r="BD22" s="109"/>
      <c r="BE22" s="121"/>
      <c r="BF22" s="119"/>
      <c r="BG22" s="119"/>
      <c r="BH22" s="119"/>
      <c r="BI22" s="119"/>
      <c r="BJ22" s="119"/>
      <c r="BK22" s="119"/>
      <c r="BL22" s="105"/>
    </row>
    <row r="23" spans="1:64" ht="36" customHeight="1">
      <c r="A23" s="500" t="s">
        <v>6</v>
      </c>
      <c r="B23" s="501"/>
      <c r="C23" s="501"/>
      <c r="D23" s="501"/>
      <c r="E23" s="501"/>
      <c r="F23" s="506">
        <v>900000</v>
      </c>
      <c r="G23" s="507"/>
      <c r="H23" s="507"/>
      <c r="I23" s="94"/>
      <c r="J23" s="506">
        <v>800000</v>
      </c>
      <c r="K23" s="507"/>
      <c r="L23" s="507"/>
      <c r="M23" s="93"/>
      <c r="N23" s="512"/>
      <c r="O23" s="513"/>
      <c r="P23" s="513"/>
      <c r="Q23" s="93"/>
      <c r="R23" s="512"/>
      <c r="S23" s="513"/>
      <c r="T23" s="513"/>
      <c r="U23" s="93"/>
      <c r="V23" s="516">
        <f t="shared" si="0"/>
        <v>1700000</v>
      </c>
      <c r="W23" s="517"/>
      <c r="X23" s="517"/>
      <c r="Y23" s="91"/>
      <c r="AE23" s="117"/>
      <c r="AF23" s="531" t="s">
        <v>229</v>
      </c>
      <c r="AG23" s="532"/>
      <c r="AH23" s="532"/>
      <c r="AI23" s="532"/>
      <c r="AJ23" s="532"/>
      <c r="AK23" s="532"/>
      <c r="AL23" s="532"/>
      <c r="AM23" s="532"/>
      <c r="AN23" s="532"/>
      <c r="AO23" s="532"/>
      <c r="AP23" s="532"/>
      <c r="AQ23" s="532"/>
      <c r="AR23" s="532"/>
      <c r="AS23" s="532"/>
      <c r="AT23" s="532"/>
      <c r="AU23" s="532"/>
      <c r="AV23" s="532"/>
      <c r="AW23" s="532"/>
      <c r="AX23" s="532"/>
      <c r="AY23" s="532"/>
      <c r="AZ23" s="532"/>
      <c r="BA23" s="532"/>
      <c r="BB23" s="532"/>
      <c r="BC23" s="532"/>
      <c r="BD23" s="533"/>
      <c r="BE23" s="121"/>
      <c r="BF23" s="119"/>
      <c r="BG23" s="119"/>
      <c r="BH23" s="119"/>
      <c r="BI23" s="119"/>
      <c r="BJ23" s="119"/>
      <c r="BK23" s="119"/>
      <c r="BL23" s="105"/>
    </row>
    <row r="24" spans="1:64" ht="36" customHeight="1">
      <c r="A24" s="500" t="s">
        <v>7</v>
      </c>
      <c r="B24" s="501"/>
      <c r="C24" s="501"/>
      <c r="D24" s="501"/>
      <c r="E24" s="501"/>
      <c r="F24" s="506">
        <v>2000000</v>
      </c>
      <c r="G24" s="507"/>
      <c r="H24" s="507"/>
      <c r="I24" s="95"/>
      <c r="J24" s="506">
        <v>1700000</v>
      </c>
      <c r="K24" s="507"/>
      <c r="L24" s="507"/>
      <c r="M24" s="93"/>
      <c r="N24" s="512"/>
      <c r="O24" s="513"/>
      <c r="P24" s="513"/>
      <c r="Q24" s="93"/>
      <c r="R24" s="512"/>
      <c r="S24" s="513"/>
      <c r="T24" s="513"/>
      <c r="U24" s="93"/>
      <c r="V24" s="516">
        <f t="shared" si="0"/>
        <v>3700000</v>
      </c>
      <c r="W24" s="517"/>
      <c r="X24" s="517"/>
      <c r="Y24" s="91"/>
      <c r="AE24" s="117"/>
      <c r="AF24" s="534"/>
      <c r="AG24" s="535"/>
      <c r="AH24" s="535"/>
      <c r="AI24" s="535"/>
      <c r="AJ24" s="535"/>
      <c r="AK24" s="535"/>
      <c r="AL24" s="535"/>
      <c r="AM24" s="535"/>
      <c r="AN24" s="535"/>
      <c r="AO24" s="535"/>
      <c r="AP24" s="535"/>
      <c r="AQ24" s="535"/>
      <c r="AR24" s="535"/>
      <c r="AS24" s="535"/>
      <c r="AT24" s="535"/>
      <c r="AU24" s="535"/>
      <c r="AV24" s="535"/>
      <c r="AW24" s="535"/>
      <c r="AX24" s="535"/>
      <c r="AY24" s="535"/>
      <c r="AZ24" s="535"/>
      <c r="BA24" s="535"/>
      <c r="BB24" s="535"/>
      <c r="BC24" s="535"/>
      <c r="BD24" s="536"/>
      <c r="BE24" s="121"/>
      <c r="BF24" s="119"/>
      <c r="BG24" s="119"/>
      <c r="BH24" s="119"/>
      <c r="BI24" s="119"/>
      <c r="BJ24" s="119"/>
      <c r="BK24" s="119"/>
      <c r="BL24" s="105"/>
    </row>
    <row r="25" spans="1:64" ht="36" customHeight="1">
      <c r="A25" s="500" t="s">
        <v>8</v>
      </c>
      <c r="B25" s="501"/>
      <c r="C25" s="501"/>
      <c r="D25" s="501"/>
      <c r="E25" s="501"/>
      <c r="F25" s="506">
        <v>450000</v>
      </c>
      <c r="G25" s="507"/>
      <c r="H25" s="507"/>
      <c r="I25" s="93"/>
      <c r="J25" s="506">
        <v>380000</v>
      </c>
      <c r="K25" s="507"/>
      <c r="L25" s="507"/>
      <c r="M25" s="93"/>
      <c r="N25" s="512"/>
      <c r="O25" s="513"/>
      <c r="P25" s="513"/>
      <c r="Q25" s="93"/>
      <c r="R25" s="512"/>
      <c r="S25" s="513"/>
      <c r="T25" s="513"/>
      <c r="U25" s="93"/>
      <c r="V25" s="516">
        <f t="shared" si="0"/>
        <v>830000</v>
      </c>
      <c r="W25" s="517"/>
      <c r="X25" s="517"/>
      <c r="Y25" s="91"/>
      <c r="AE25" s="117"/>
      <c r="AF25" s="534"/>
      <c r="AG25" s="535"/>
      <c r="AH25" s="535"/>
      <c r="AI25" s="535"/>
      <c r="AJ25" s="535"/>
      <c r="AK25" s="535"/>
      <c r="AL25" s="535"/>
      <c r="AM25" s="535"/>
      <c r="AN25" s="535"/>
      <c r="AO25" s="535"/>
      <c r="AP25" s="535"/>
      <c r="AQ25" s="535"/>
      <c r="AR25" s="535"/>
      <c r="AS25" s="535"/>
      <c r="AT25" s="535"/>
      <c r="AU25" s="535"/>
      <c r="AV25" s="535"/>
      <c r="AW25" s="535"/>
      <c r="AX25" s="535"/>
      <c r="AY25" s="535"/>
      <c r="AZ25" s="535"/>
      <c r="BA25" s="535"/>
      <c r="BB25" s="535"/>
      <c r="BC25" s="535"/>
      <c r="BD25" s="536"/>
      <c r="BE25" s="121"/>
      <c r="BF25" s="119"/>
      <c r="BG25" s="119"/>
      <c r="BH25" s="119"/>
      <c r="BI25" s="119"/>
      <c r="BJ25" s="119"/>
      <c r="BK25" s="119"/>
      <c r="BL25" s="105"/>
    </row>
    <row r="26" spans="1:64" ht="36" customHeight="1">
      <c r="A26" s="500" t="s">
        <v>9</v>
      </c>
      <c r="B26" s="501"/>
      <c r="C26" s="501"/>
      <c r="D26" s="501"/>
      <c r="E26" s="501"/>
      <c r="F26" s="506">
        <v>120000</v>
      </c>
      <c r="G26" s="507"/>
      <c r="H26" s="507"/>
      <c r="I26" s="94"/>
      <c r="J26" s="506">
        <v>180000</v>
      </c>
      <c r="K26" s="507"/>
      <c r="L26" s="507"/>
      <c r="M26" s="93"/>
      <c r="N26" s="512"/>
      <c r="O26" s="513"/>
      <c r="P26" s="513"/>
      <c r="Q26" s="93"/>
      <c r="R26" s="512"/>
      <c r="S26" s="513"/>
      <c r="T26" s="513"/>
      <c r="U26" s="93"/>
      <c r="V26" s="516">
        <f t="shared" si="0"/>
        <v>300000</v>
      </c>
      <c r="W26" s="517"/>
      <c r="X26" s="517"/>
      <c r="Y26" s="91"/>
      <c r="AE26" s="117"/>
      <c r="AF26" s="534"/>
      <c r="AG26" s="535"/>
      <c r="AH26" s="535"/>
      <c r="AI26" s="535"/>
      <c r="AJ26" s="535"/>
      <c r="AK26" s="535"/>
      <c r="AL26" s="535"/>
      <c r="AM26" s="535"/>
      <c r="AN26" s="535"/>
      <c r="AO26" s="535"/>
      <c r="AP26" s="535"/>
      <c r="AQ26" s="535"/>
      <c r="AR26" s="535"/>
      <c r="AS26" s="535"/>
      <c r="AT26" s="535"/>
      <c r="AU26" s="535"/>
      <c r="AV26" s="535"/>
      <c r="AW26" s="535"/>
      <c r="AX26" s="535"/>
      <c r="AY26" s="535"/>
      <c r="AZ26" s="535"/>
      <c r="BA26" s="535"/>
      <c r="BB26" s="535"/>
      <c r="BC26" s="535"/>
      <c r="BD26" s="536"/>
      <c r="BE26" s="121"/>
      <c r="BF26" s="119"/>
      <c r="BG26" s="119"/>
      <c r="BH26" s="119"/>
      <c r="BI26" s="119"/>
      <c r="BJ26" s="119"/>
      <c r="BK26" s="119"/>
      <c r="BL26" s="105"/>
    </row>
    <row r="27" spans="1:64" ht="36" customHeight="1">
      <c r="A27" s="500" t="s">
        <v>10</v>
      </c>
      <c r="B27" s="501"/>
      <c r="C27" s="501"/>
      <c r="D27" s="501"/>
      <c r="E27" s="501"/>
      <c r="F27" s="506">
        <v>40000</v>
      </c>
      <c r="G27" s="507"/>
      <c r="H27" s="507"/>
      <c r="I27" s="95"/>
      <c r="J27" s="506">
        <v>38000</v>
      </c>
      <c r="K27" s="507"/>
      <c r="L27" s="507"/>
      <c r="M27" s="93"/>
      <c r="N27" s="512"/>
      <c r="O27" s="513"/>
      <c r="P27" s="513"/>
      <c r="Q27" s="93"/>
      <c r="R27" s="512"/>
      <c r="S27" s="513"/>
      <c r="T27" s="513"/>
      <c r="U27" s="93"/>
      <c r="V27" s="516">
        <f t="shared" si="0"/>
        <v>78000</v>
      </c>
      <c r="W27" s="517"/>
      <c r="X27" s="517"/>
      <c r="Y27" s="91"/>
      <c r="AE27" s="117"/>
      <c r="AF27" s="534"/>
      <c r="AG27" s="535"/>
      <c r="AH27" s="535"/>
      <c r="AI27" s="535"/>
      <c r="AJ27" s="535"/>
      <c r="AK27" s="535"/>
      <c r="AL27" s="535"/>
      <c r="AM27" s="535"/>
      <c r="AN27" s="535"/>
      <c r="AO27" s="535"/>
      <c r="AP27" s="535"/>
      <c r="AQ27" s="535"/>
      <c r="AR27" s="535"/>
      <c r="AS27" s="535"/>
      <c r="AT27" s="535"/>
      <c r="AU27" s="535"/>
      <c r="AV27" s="535"/>
      <c r="AW27" s="535"/>
      <c r="AX27" s="535"/>
      <c r="AY27" s="535"/>
      <c r="AZ27" s="535"/>
      <c r="BA27" s="535"/>
      <c r="BB27" s="535"/>
      <c r="BC27" s="535"/>
      <c r="BD27" s="536"/>
      <c r="BE27" s="121"/>
      <c r="BF27" s="119"/>
      <c r="BG27" s="119"/>
      <c r="BH27" s="119"/>
      <c r="BI27" s="119"/>
      <c r="BJ27" s="119"/>
      <c r="BK27" s="119"/>
      <c r="BL27" s="105"/>
    </row>
    <row r="28" spans="1:64" ht="36" customHeight="1">
      <c r="A28" s="510" t="s">
        <v>11</v>
      </c>
      <c r="B28" s="511"/>
      <c r="C28" s="511"/>
      <c r="D28" s="511"/>
      <c r="E28" s="511"/>
      <c r="F28" s="508">
        <f>SUM(F20:H27)</f>
        <v>6110000</v>
      </c>
      <c r="G28" s="509"/>
      <c r="H28" s="509"/>
      <c r="I28" s="96" t="s">
        <v>164</v>
      </c>
      <c r="J28" s="508">
        <f>SUM(J20:L27)</f>
        <v>5398000</v>
      </c>
      <c r="K28" s="509"/>
      <c r="L28" s="509"/>
      <c r="M28" s="96" t="s">
        <v>164</v>
      </c>
      <c r="N28" s="514">
        <f>SUM(N20:P27)</f>
        <v>0</v>
      </c>
      <c r="O28" s="515"/>
      <c r="P28" s="515"/>
      <c r="Q28" s="96" t="s">
        <v>164</v>
      </c>
      <c r="R28" s="514">
        <f>SUM(R20:T27)</f>
        <v>0</v>
      </c>
      <c r="S28" s="515"/>
      <c r="T28" s="515"/>
      <c r="U28" s="96" t="s">
        <v>164</v>
      </c>
      <c r="V28" s="508">
        <f>SUM(V20:X27)</f>
        <v>11508000</v>
      </c>
      <c r="W28" s="509"/>
      <c r="X28" s="509"/>
      <c r="Y28" s="98" t="s">
        <v>164</v>
      </c>
      <c r="AE28" s="117"/>
      <c r="AF28" s="537"/>
      <c r="AG28" s="538"/>
      <c r="AH28" s="538"/>
      <c r="AI28" s="538"/>
      <c r="AJ28" s="538"/>
      <c r="AK28" s="538"/>
      <c r="AL28" s="538"/>
      <c r="AM28" s="538"/>
      <c r="AN28" s="538"/>
      <c r="AO28" s="538"/>
      <c r="AP28" s="538"/>
      <c r="AQ28" s="538"/>
      <c r="AR28" s="538"/>
      <c r="AS28" s="538"/>
      <c r="AT28" s="538"/>
      <c r="AU28" s="538"/>
      <c r="AV28" s="538"/>
      <c r="AW28" s="538"/>
      <c r="AX28" s="538"/>
      <c r="AY28" s="538"/>
      <c r="AZ28" s="538"/>
      <c r="BA28" s="538"/>
      <c r="BB28" s="538"/>
      <c r="BC28" s="538"/>
      <c r="BD28" s="539"/>
      <c r="BE28" s="121"/>
      <c r="BF28" s="119"/>
      <c r="BG28" s="119"/>
      <c r="BH28" s="119"/>
      <c r="BI28" s="119"/>
      <c r="BJ28" s="119"/>
      <c r="BK28" s="119"/>
      <c r="BL28" s="105"/>
    </row>
    <row r="29" spans="1:64" ht="16.5" customHeight="1">
      <c r="A29" s="1" t="s">
        <v>12</v>
      </c>
      <c r="AE29" s="106"/>
      <c r="AF29" s="107"/>
      <c r="AG29" s="107"/>
      <c r="AH29" s="107"/>
      <c r="AI29" s="107"/>
      <c r="AJ29" s="107"/>
      <c r="AK29" s="107"/>
      <c r="AL29" s="107"/>
      <c r="AM29" s="107"/>
      <c r="AN29" s="107"/>
      <c r="AO29" s="107"/>
      <c r="AP29" s="107"/>
      <c r="AQ29" s="107"/>
      <c r="AR29" s="107"/>
      <c r="AS29" s="107"/>
      <c r="AT29" s="107"/>
      <c r="AU29" s="107"/>
      <c r="AV29" s="107"/>
      <c r="AW29" s="107"/>
      <c r="AX29" s="107"/>
      <c r="AY29" s="107"/>
      <c r="AZ29" s="109"/>
      <c r="BA29" s="109"/>
      <c r="BB29" s="109"/>
      <c r="BC29" s="109"/>
      <c r="BD29" s="109"/>
      <c r="BE29" s="121"/>
      <c r="BF29" s="119"/>
      <c r="BG29" s="119"/>
      <c r="BH29" s="119"/>
      <c r="BI29" s="119"/>
      <c r="BJ29" s="119"/>
      <c r="BK29" s="119"/>
      <c r="BL29" s="105"/>
    </row>
    <row r="30" spans="1:64" ht="16.5" customHeight="1">
      <c r="A30" s="8" t="s">
        <v>13</v>
      </c>
      <c r="AE30" s="106"/>
      <c r="AF30" s="107"/>
      <c r="AG30" s="107"/>
      <c r="AH30" s="107"/>
      <c r="AI30" s="107"/>
      <c r="AJ30" s="107"/>
      <c r="AK30" s="107"/>
      <c r="AL30" s="107"/>
      <c r="AM30" s="107"/>
      <c r="AN30" s="107"/>
      <c r="AO30" s="107"/>
      <c r="AP30" s="107"/>
      <c r="AQ30" s="107"/>
      <c r="AR30" s="107"/>
      <c r="AS30" s="107"/>
      <c r="AT30" s="107"/>
      <c r="AU30" s="107"/>
      <c r="AV30" s="107"/>
      <c r="AW30" s="107"/>
      <c r="AX30" s="107"/>
      <c r="AY30" s="107"/>
      <c r="AZ30" s="109"/>
      <c r="BA30" s="109"/>
      <c r="BB30" s="109"/>
      <c r="BC30" s="109"/>
      <c r="BD30" s="109"/>
      <c r="BE30" s="121"/>
      <c r="BF30" s="119"/>
      <c r="BG30" s="119"/>
      <c r="BH30" s="119"/>
      <c r="BI30" s="119"/>
      <c r="BJ30" s="119"/>
      <c r="BK30" s="119"/>
      <c r="BL30" s="105"/>
    </row>
    <row r="31" spans="1:64" ht="16.5" customHeight="1">
      <c r="A31" s="8" t="s">
        <v>14</v>
      </c>
      <c r="AE31" s="106"/>
      <c r="AF31" s="107"/>
      <c r="AG31" s="107"/>
      <c r="AH31" s="107"/>
      <c r="AI31" s="107"/>
      <c r="AJ31" s="107"/>
      <c r="AK31" s="107"/>
      <c r="AL31" s="107"/>
      <c r="AM31" s="107"/>
      <c r="AN31" s="107"/>
      <c r="AO31" s="107"/>
      <c r="AP31" s="107"/>
      <c r="AQ31" s="107"/>
      <c r="AR31" s="107"/>
      <c r="AS31" s="107"/>
      <c r="AT31" s="107"/>
      <c r="AU31" s="107"/>
      <c r="AV31" s="107"/>
      <c r="AW31" s="107"/>
      <c r="AX31" s="107"/>
      <c r="AY31" s="107"/>
      <c r="AZ31" s="109"/>
      <c r="BA31" s="109"/>
      <c r="BB31" s="109"/>
      <c r="BC31" s="109"/>
      <c r="BD31" s="109"/>
      <c r="BE31" s="121"/>
      <c r="BF31" s="119"/>
      <c r="BG31" s="119"/>
      <c r="BH31" s="119"/>
      <c r="BI31" s="119"/>
      <c r="BJ31" s="119"/>
      <c r="BK31" s="119"/>
      <c r="BL31" s="105"/>
    </row>
    <row r="32" spans="1:64" ht="16.5" customHeight="1">
      <c r="A32" s="8" t="s">
        <v>15</v>
      </c>
      <c r="AE32" s="106"/>
      <c r="AF32" s="107"/>
      <c r="AG32" s="107"/>
      <c r="AH32" s="107"/>
      <c r="AI32" s="107"/>
      <c r="AJ32" s="107"/>
      <c r="AK32" s="107"/>
      <c r="AL32" s="107"/>
      <c r="AM32" s="107"/>
      <c r="AN32" s="107"/>
      <c r="AO32" s="107"/>
      <c r="AP32" s="107"/>
      <c r="AQ32" s="107"/>
      <c r="AR32" s="107"/>
      <c r="AS32" s="107"/>
      <c r="AT32" s="107"/>
      <c r="AU32" s="107"/>
      <c r="AV32" s="107"/>
      <c r="AW32" s="107"/>
      <c r="AX32" s="107"/>
      <c r="AY32" s="107"/>
      <c r="AZ32" s="109"/>
      <c r="BA32" s="109"/>
      <c r="BB32" s="109"/>
      <c r="BC32" s="109"/>
      <c r="BD32" s="109"/>
      <c r="BE32" s="121"/>
      <c r="BF32" s="119"/>
      <c r="BG32" s="119"/>
      <c r="BH32" s="119"/>
      <c r="BI32" s="119"/>
      <c r="BJ32" s="119"/>
      <c r="BK32" s="119"/>
      <c r="BL32" s="105"/>
    </row>
    <row r="33" spans="1:64" ht="16.5" customHeight="1">
      <c r="A33" s="8" t="s">
        <v>16</v>
      </c>
      <c r="AE33" s="106"/>
      <c r="AF33" s="107"/>
      <c r="AG33" s="107"/>
      <c r="AH33" s="107"/>
      <c r="AI33" s="107"/>
      <c r="AJ33" s="107"/>
      <c r="AK33" s="107"/>
      <c r="AL33" s="107"/>
      <c r="AM33" s="107"/>
      <c r="AN33" s="107"/>
      <c r="AO33" s="107"/>
      <c r="AP33" s="107"/>
      <c r="AQ33" s="107"/>
      <c r="AR33" s="107"/>
      <c r="AS33" s="107"/>
      <c r="AT33" s="107"/>
      <c r="AU33" s="107"/>
      <c r="AV33" s="107"/>
      <c r="AW33" s="107"/>
      <c r="AX33" s="107"/>
      <c r="AY33" s="107"/>
      <c r="AZ33" s="109"/>
      <c r="BA33" s="109"/>
      <c r="BB33" s="109"/>
      <c r="BC33" s="109"/>
      <c r="BD33" s="109"/>
      <c r="BE33" s="121"/>
      <c r="BF33" s="119"/>
      <c r="BG33" s="119"/>
      <c r="BH33" s="119"/>
      <c r="BI33" s="119"/>
      <c r="BJ33" s="119"/>
      <c r="BK33" s="119"/>
      <c r="BL33" s="105"/>
    </row>
    <row r="34" spans="1:64" ht="16.5" customHeight="1">
      <c r="A34" s="8" t="s">
        <v>17</v>
      </c>
      <c r="AE34" s="110"/>
      <c r="AF34" s="111"/>
      <c r="AG34" s="111"/>
      <c r="AH34" s="111"/>
      <c r="AI34" s="111"/>
      <c r="AJ34" s="111"/>
      <c r="AK34" s="111"/>
      <c r="AL34" s="111"/>
      <c r="AM34" s="111"/>
      <c r="AN34" s="111"/>
      <c r="AO34" s="111"/>
      <c r="AP34" s="111"/>
      <c r="AQ34" s="111"/>
      <c r="AR34" s="111"/>
      <c r="AS34" s="111"/>
      <c r="AT34" s="111"/>
      <c r="AU34" s="111"/>
      <c r="AV34" s="111"/>
      <c r="AW34" s="111"/>
      <c r="AX34" s="111"/>
      <c r="AY34" s="111"/>
      <c r="AZ34" s="192"/>
      <c r="BA34" s="192"/>
      <c r="BB34" s="192"/>
      <c r="BC34" s="192"/>
      <c r="BD34" s="192"/>
      <c r="BE34" s="193"/>
      <c r="BF34" s="119"/>
      <c r="BG34" s="119"/>
      <c r="BH34" s="119"/>
      <c r="BI34" s="119"/>
      <c r="BJ34" s="119"/>
      <c r="BK34" s="119"/>
      <c r="BL34" s="105"/>
    </row>
  </sheetData>
  <sheetProtection/>
  <mergeCells count="63">
    <mergeCell ref="AF23:BD28"/>
    <mergeCell ref="V26:X26"/>
    <mergeCell ref="V27:X27"/>
    <mergeCell ref="Q6:Y6"/>
    <mergeCell ref="V28:X28"/>
    <mergeCell ref="V20:X20"/>
    <mergeCell ref="V21:X21"/>
    <mergeCell ref="V22:X22"/>
    <mergeCell ref="V23:X23"/>
    <mergeCell ref="A16:E19"/>
    <mergeCell ref="F16:I19"/>
    <mergeCell ref="J16:M19"/>
    <mergeCell ref="N16:Q19"/>
    <mergeCell ref="R16:U19"/>
    <mergeCell ref="V16:Y19"/>
    <mergeCell ref="V25:X25"/>
    <mergeCell ref="N27:P27"/>
    <mergeCell ref="N28:P28"/>
    <mergeCell ref="R20:T20"/>
    <mergeCell ref="R21:T21"/>
    <mergeCell ref="R22:T22"/>
    <mergeCell ref="R23:T23"/>
    <mergeCell ref="R24:T24"/>
    <mergeCell ref="R25:T25"/>
    <mergeCell ref="R27:T27"/>
    <mergeCell ref="R26:T26"/>
    <mergeCell ref="R28:T28"/>
    <mergeCell ref="N21:P21"/>
    <mergeCell ref="N22:P22"/>
    <mergeCell ref="N23:P23"/>
    <mergeCell ref="N24:P24"/>
    <mergeCell ref="N25:P25"/>
    <mergeCell ref="N26:P26"/>
    <mergeCell ref="A25:E25"/>
    <mergeCell ref="A26:E26"/>
    <mergeCell ref="A27:E27"/>
    <mergeCell ref="A28:E28"/>
    <mergeCell ref="J22:L22"/>
    <mergeCell ref="J23:L23"/>
    <mergeCell ref="J24:L24"/>
    <mergeCell ref="J25:L25"/>
    <mergeCell ref="J27:L27"/>
    <mergeCell ref="J26:L26"/>
    <mergeCell ref="J28:L28"/>
    <mergeCell ref="F26:H26"/>
    <mergeCell ref="F27:H27"/>
    <mergeCell ref="F28:H28"/>
    <mergeCell ref="F20:H20"/>
    <mergeCell ref="F21:H21"/>
    <mergeCell ref="F22:H22"/>
    <mergeCell ref="F23:H23"/>
    <mergeCell ref="F24:H24"/>
    <mergeCell ref="F25:H25"/>
    <mergeCell ref="A23:E23"/>
    <mergeCell ref="A24:E24"/>
    <mergeCell ref="A4:Y4"/>
    <mergeCell ref="A20:E20"/>
    <mergeCell ref="A21:E21"/>
    <mergeCell ref="N20:P20"/>
    <mergeCell ref="A22:E22"/>
    <mergeCell ref="J20:L20"/>
    <mergeCell ref="J21:L21"/>
    <mergeCell ref="V24:X24"/>
  </mergeCells>
  <printOptions/>
  <pageMargins left="0.7086614173228347" right="0.7086614173228347" top="0.7480314960629921" bottom="0.7480314960629921" header="0.31496062992125984" footer="0.31496062992125984"/>
  <pageSetup horizontalDpi="600" verticalDpi="600" orientation="landscape" paperSize="8" scale="97" r:id="rId2"/>
  <drawing r:id="rId1"/>
</worksheet>
</file>

<file path=xl/worksheets/sheet6.xml><?xml version="1.0" encoding="utf-8"?>
<worksheet xmlns="http://schemas.openxmlformats.org/spreadsheetml/2006/main" xmlns:r="http://schemas.openxmlformats.org/officeDocument/2006/relationships">
  <sheetPr transitionEvaluation="1" transitionEntry="1">
    <tabColor theme="0" tint="-0.24997000396251678"/>
  </sheetPr>
  <dimension ref="A1:J35"/>
  <sheetViews>
    <sheetView showGridLines="0" zoomScalePageLayoutView="0" workbookViewId="0" topLeftCell="A22">
      <selection activeCell="A1" sqref="A1"/>
    </sheetView>
  </sheetViews>
  <sheetFormatPr defaultColWidth="13.375" defaultRowHeight="16.5"/>
  <cols>
    <col min="1" max="1" width="3.00390625" style="16" customWidth="1"/>
    <col min="2" max="2" width="17.875" style="16" customWidth="1"/>
    <col min="3" max="3" width="7.625" style="84" customWidth="1"/>
    <col min="4" max="4" width="17.125" style="16" customWidth="1"/>
    <col min="5" max="5" width="11.375" style="16" customWidth="1"/>
    <col min="6" max="6" width="10.375" style="16" customWidth="1"/>
    <col min="7" max="8" width="8.875" style="16" customWidth="1"/>
    <col min="9" max="9" width="29.875" style="16" customWidth="1"/>
    <col min="10" max="16384" width="13.375" style="16" customWidth="1"/>
  </cols>
  <sheetData>
    <row r="1" spans="2:9" ht="25.5" customHeight="1" thickBot="1">
      <c r="B1" s="17" t="s">
        <v>75</v>
      </c>
      <c r="C1" s="18">
        <f>'収支入力'!E6</f>
        <v>26</v>
      </c>
      <c r="D1" s="16" t="s">
        <v>76</v>
      </c>
      <c r="F1" s="28" t="s">
        <v>140</v>
      </c>
      <c r="G1" s="28" t="str">
        <f>IF('人員按分'!C8&lt;&gt;"",'人員按分'!C8,"")</f>
        <v>コミュニティー団地</v>
      </c>
      <c r="H1" s="28"/>
      <c r="I1" s="28"/>
    </row>
    <row r="2" spans="1:4" ht="25.5" customHeight="1">
      <c r="A2" s="19"/>
      <c r="B2" s="20" t="s">
        <v>77</v>
      </c>
      <c r="C2" s="540">
        <f>'人員按分'!C4</f>
        <v>104000</v>
      </c>
      <c r="D2" s="541"/>
    </row>
    <row r="3" spans="1:6" ht="25.5" customHeight="1">
      <c r="A3" s="21"/>
      <c r="B3" s="22" t="s">
        <v>78</v>
      </c>
      <c r="C3" s="542">
        <f>'人員按分'!C9</f>
        <v>2900</v>
      </c>
      <c r="D3" s="543"/>
      <c r="F3" s="23" t="s">
        <v>79</v>
      </c>
    </row>
    <row r="4" spans="1:6" ht="25.5" customHeight="1">
      <c r="A4" s="19"/>
      <c r="B4" s="20" t="s">
        <v>80</v>
      </c>
      <c r="C4" s="542">
        <f>'人員按分'!C5</f>
        <v>96000</v>
      </c>
      <c r="D4" s="543"/>
      <c r="F4" s="16" t="s">
        <v>81</v>
      </c>
    </row>
    <row r="5" spans="1:4" ht="25.5" customHeight="1">
      <c r="A5" s="24"/>
      <c r="B5" s="25" t="s">
        <v>82</v>
      </c>
      <c r="C5" s="542">
        <f>'人員按分'!C10</f>
        <v>2800</v>
      </c>
      <c r="D5" s="543"/>
    </row>
    <row r="6" spans="1:4" ht="25.5" customHeight="1">
      <c r="A6" s="21"/>
      <c r="B6" s="26" t="s">
        <v>83</v>
      </c>
      <c r="C6" s="542">
        <f>'人員按分'!C6</f>
        <v>820000</v>
      </c>
      <c r="D6" s="543"/>
    </row>
    <row r="7" spans="1:7" ht="25.5" customHeight="1" thickBot="1">
      <c r="A7" s="24"/>
      <c r="B7" s="25" t="s">
        <v>84</v>
      </c>
      <c r="C7" s="544">
        <f>'人員按分'!C11</f>
        <v>36000</v>
      </c>
      <c r="D7" s="545"/>
      <c r="F7" s="27"/>
      <c r="G7" s="16" t="s">
        <v>85</v>
      </c>
    </row>
    <row r="8" spans="1:9" ht="25.5" customHeight="1">
      <c r="A8" s="28"/>
      <c r="B8" s="28"/>
      <c r="C8" s="29"/>
      <c r="D8" s="28"/>
      <c r="E8" s="30"/>
      <c r="F8" s="30"/>
      <c r="G8" s="31"/>
      <c r="H8" s="31"/>
      <c r="I8" s="28"/>
    </row>
    <row r="9" spans="1:10" ht="35.25" customHeight="1">
      <c r="A9" s="32" t="s">
        <v>86</v>
      </c>
      <c r="B9" s="33" t="s">
        <v>87</v>
      </c>
      <c r="C9" s="34" t="s">
        <v>88</v>
      </c>
      <c r="D9" s="33" t="s">
        <v>89</v>
      </c>
      <c r="E9" s="35" t="s">
        <v>90</v>
      </c>
      <c r="F9" s="35" t="s">
        <v>91</v>
      </c>
      <c r="G9" s="36" t="s">
        <v>92</v>
      </c>
      <c r="H9" s="36" t="s">
        <v>93</v>
      </c>
      <c r="I9" s="32" t="s">
        <v>94</v>
      </c>
      <c r="J9" s="37"/>
    </row>
    <row r="10" spans="1:10" ht="35.25" customHeight="1">
      <c r="A10" s="24"/>
      <c r="B10" s="38"/>
      <c r="C10" s="39" t="s">
        <v>95</v>
      </c>
      <c r="D10" s="38"/>
      <c r="E10" s="40"/>
      <c r="F10" s="40"/>
      <c r="G10" s="41" t="s">
        <v>96</v>
      </c>
      <c r="H10" s="41" t="s">
        <v>97</v>
      </c>
      <c r="I10" s="24"/>
      <c r="J10" s="37"/>
    </row>
    <row r="11" spans="1:10" ht="35.25" customHeight="1" thickBot="1">
      <c r="A11" s="42"/>
      <c r="B11" s="43"/>
      <c r="C11" s="44"/>
      <c r="D11" s="45"/>
      <c r="E11" s="46"/>
      <c r="F11" s="46"/>
      <c r="G11" s="47" t="s">
        <v>98</v>
      </c>
      <c r="H11" s="47" t="s">
        <v>98</v>
      </c>
      <c r="I11" s="48"/>
      <c r="J11" s="37"/>
    </row>
    <row r="12" spans="1:10" ht="35.25" customHeight="1" thickBot="1">
      <c r="A12" s="49">
        <v>1</v>
      </c>
      <c r="B12" s="50" t="s">
        <v>99</v>
      </c>
      <c r="C12" s="51">
        <f>'人員按分'!C17</f>
        <v>0.4</v>
      </c>
      <c r="D12" s="52" t="s">
        <v>100</v>
      </c>
      <c r="E12" s="53">
        <f>H18+H25+H30+H13</f>
        <v>0.7752999999999999</v>
      </c>
      <c r="F12" s="54">
        <f>C13+C18+C25+C30</f>
        <v>27</v>
      </c>
      <c r="G12" s="54">
        <f>IF(E12&gt;0,E12/F12,0)</f>
        <v>0.02871481481481481</v>
      </c>
      <c r="H12" s="53">
        <f>ROUND(IF(C12&gt;0,C12*G12,0),4)</f>
        <v>0.0115</v>
      </c>
      <c r="I12" s="55" t="s">
        <v>101</v>
      </c>
      <c r="J12" s="37"/>
    </row>
    <row r="13" spans="1:10" ht="35.25" customHeight="1" thickBot="1">
      <c r="A13" s="49">
        <v>2</v>
      </c>
      <c r="B13" s="50" t="s">
        <v>102</v>
      </c>
      <c r="C13" s="51">
        <f>'人員按分'!C18</f>
        <v>1</v>
      </c>
      <c r="D13" s="52" t="s">
        <v>103</v>
      </c>
      <c r="E13" s="53">
        <f>H18+H25+H30</f>
        <v>0.7465999999999999</v>
      </c>
      <c r="F13" s="54">
        <f>C18+C25+C30</f>
        <v>26</v>
      </c>
      <c r="G13" s="54">
        <f>IF(E13&gt;0,E13/F13,0)</f>
        <v>0.02871538461538461</v>
      </c>
      <c r="H13" s="53">
        <f>ROUND(IF(C13&gt;0,C13*G13,0),4)</f>
        <v>0.0287</v>
      </c>
      <c r="I13" s="55" t="s">
        <v>104</v>
      </c>
      <c r="J13" s="37"/>
    </row>
    <row r="14" spans="1:10" ht="35.25" customHeight="1">
      <c r="A14" s="42"/>
      <c r="B14" s="50" t="s">
        <v>105</v>
      </c>
      <c r="C14" s="56">
        <f>SUM(C12:C13)</f>
        <v>1.4</v>
      </c>
      <c r="D14" s="45"/>
      <c r="E14" s="53"/>
      <c r="F14" s="46"/>
      <c r="G14" s="54"/>
      <c r="H14" s="53">
        <f>SUM(H8:H13)</f>
        <v>0.0402</v>
      </c>
      <c r="I14" s="48"/>
      <c r="J14" s="37"/>
    </row>
    <row r="15" spans="1:10" ht="35.25" customHeight="1" thickBot="1">
      <c r="A15" s="42"/>
      <c r="B15" s="50" t="s">
        <v>174</v>
      </c>
      <c r="C15" s="44"/>
      <c r="D15" s="45"/>
      <c r="E15" s="53"/>
      <c r="F15" s="46"/>
      <c r="G15" s="47" t="s">
        <v>98</v>
      </c>
      <c r="H15" s="57" t="s">
        <v>98</v>
      </c>
      <c r="I15" s="48"/>
      <c r="J15" s="37"/>
    </row>
    <row r="16" spans="1:10" ht="35.25" customHeight="1" thickBot="1">
      <c r="A16" s="49">
        <v>3</v>
      </c>
      <c r="B16" s="50" t="s">
        <v>106</v>
      </c>
      <c r="C16" s="51">
        <f>'人員按分'!C21</f>
        <v>1</v>
      </c>
      <c r="D16" s="52"/>
      <c r="E16" s="53">
        <f>H17</f>
        <v>0.1723</v>
      </c>
      <c r="F16" s="54">
        <f>C17</f>
        <v>6</v>
      </c>
      <c r="G16" s="54">
        <f>IF(E16&gt;0,E16/F16,0)</f>
        <v>0.028716666666666668</v>
      </c>
      <c r="H16" s="53">
        <f>ROUND(IF(C16&gt;0,C16*G16,0),4)</f>
        <v>0.0287</v>
      </c>
      <c r="I16" s="55" t="s">
        <v>107</v>
      </c>
      <c r="J16" s="37"/>
    </row>
    <row r="17" spans="1:10" ht="35.25" customHeight="1" thickBot="1">
      <c r="A17" s="49">
        <v>4</v>
      </c>
      <c r="B17" s="50" t="s">
        <v>108</v>
      </c>
      <c r="C17" s="51">
        <f>'人員按分'!C22</f>
        <v>6</v>
      </c>
      <c r="D17" s="52" t="s">
        <v>109</v>
      </c>
      <c r="E17" s="53">
        <f>H25+H30</f>
        <v>0.5456</v>
      </c>
      <c r="F17" s="54">
        <f>C25+C30</f>
        <v>19</v>
      </c>
      <c r="G17" s="54">
        <f>IF(E17&gt;0,E17/F17,0)</f>
        <v>0.02871578947368421</v>
      </c>
      <c r="H17" s="53">
        <f>ROUND(IF(C17&gt;0,C17*G17,0),4)</f>
        <v>0.1723</v>
      </c>
      <c r="I17" s="55" t="s">
        <v>110</v>
      </c>
      <c r="J17" s="37"/>
    </row>
    <row r="18" spans="1:10" ht="35.25" customHeight="1">
      <c r="A18" s="42"/>
      <c r="B18" s="50" t="s">
        <v>105</v>
      </c>
      <c r="C18" s="56">
        <f>SUM(C16:C17)</f>
        <v>7</v>
      </c>
      <c r="D18" s="45"/>
      <c r="E18" s="53"/>
      <c r="F18" s="46"/>
      <c r="G18" s="54"/>
      <c r="H18" s="53">
        <f>SUM(H16:H17)</f>
        <v>0.201</v>
      </c>
      <c r="I18" s="48"/>
      <c r="J18" s="37"/>
    </row>
    <row r="19" spans="1:10" ht="35.25" customHeight="1" thickBot="1">
      <c r="A19" s="42"/>
      <c r="B19" s="50" t="s">
        <v>175</v>
      </c>
      <c r="C19" s="44"/>
      <c r="D19" s="45"/>
      <c r="E19" s="53"/>
      <c r="F19" s="46"/>
      <c r="G19" s="54"/>
      <c r="H19" s="53"/>
      <c r="I19" s="48"/>
      <c r="J19" s="37"/>
    </row>
    <row r="20" spans="1:10" ht="35.25" customHeight="1" thickBot="1">
      <c r="A20" s="49">
        <v>5</v>
      </c>
      <c r="B20" s="50" t="s">
        <v>111</v>
      </c>
      <c r="C20" s="51">
        <f>'人員按分'!C25</f>
        <v>2</v>
      </c>
      <c r="D20" s="52"/>
      <c r="E20" s="58">
        <f>SUM(H21:H24)</f>
        <v>0.48819999999999997</v>
      </c>
      <c r="F20" s="59">
        <f>SUM(C21:C24)</f>
        <v>17</v>
      </c>
      <c r="G20" s="54">
        <f>IF(E20&gt;0,E20/F20,0)</f>
        <v>0.02871764705882353</v>
      </c>
      <c r="H20" s="53">
        <f>ROUND(IF(C20&gt;0,C20*G20,0),4)</f>
        <v>0.0574</v>
      </c>
      <c r="I20" s="55" t="s">
        <v>112</v>
      </c>
      <c r="J20" s="37"/>
    </row>
    <row r="21" spans="1:10" ht="35.25" customHeight="1" thickBot="1">
      <c r="A21" s="49">
        <v>6</v>
      </c>
      <c r="B21" s="50" t="s">
        <v>113</v>
      </c>
      <c r="C21" s="51">
        <f>'人員按分'!C26</f>
        <v>0</v>
      </c>
      <c r="D21" s="52" t="s">
        <v>114</v>
      </c>
      <c r="E21" s="58">
        <v>0</v>
      </c>
      <c r="F21" s="60">
        <v>0</v>
      </c>
      <c r="G21" s="54">
        <f>IF(E21&gt;0,E21/F21,0)</f>
        <v>0</v>
      </c>
      <c r="H21" s="53">
        <f>ROUND(IF(C21&gt;0,C21*G21,0),4)</f>
        <v>0</v>
      </c>
      <c r="I21" s="55"/>
      <c r="J21" s="37"/>
    </row>
    <row r="22" spans="1:10" ht="35.25" customHeight="1" thickBot="1">
      <c r="A22" s="49">
        <v>7</v>
      </c>
      <c r="B22" s="50" t="s">
        <v>115</v>
      </c>
      <c r="C22" s="51">
        <f>'人員按分'!C27</f>
        <v>7</v>
      </c>
      <c r="D22" s="52" t="s">
        <v>116</v>
      </c>
      <c r="E22" s="61">
        <f>$C$5</f>
        <v>2800</v>
      </c>
      <c r="F22" s="61">
        <f>$C$4</f>
        <v>96000</v>
      </c>
      <c r="G22" s="54">
        <f>IF(E22&gt;0,E22/F22,0)</f>
        <v>0.029166666666666667</v>
      </c>
      <c r="H22" s="53">
        <f>ROUND(IF(C22&gt;0,C22*G22,0),4)</f>
        <v>0.2042</v>
      </c>
      <c r="I22" s="55" t="s">
        <v>117</v>
      </c>
      <c r="J22" s="37"/>
    </row>
    <row r="23" spans="1:10" ht="35.25" customHeight="1" thickBot="1">
      <c r="A23" s="49">
        <v>8</v>
      </c>
      <c r="B23" s="50" t="s">
        <v>118</v>
      </c>
      <c r="C23" s="51">
        <f>'人員按分'!C28</f>
        <v>4</v>
      </c>
      <c r="D23" s="52" t="s">
        <v>116</v>
      </c>
      <c r="E23" s="61">
        <f>$C$5</f>
        <v>2800</v>
      </c>
      <c r="F23" s="61">
        <f>$C$4</f>
        <v>96000</v>
      </c>
      <c r="G23" s="54">
        <f>IF(E23&gt;0,E23/F23,0)</f>
        <v>0.029166666666666667</v>
      </c>
      <c r="H23" s="53">
        <f>ROUND(IF(C23&gt;0,C23*G23,0),4)</f>
        <v>0.1167</v>
      </c>
      <c r="I23" s="55" t="s">
        <v>117</v>
      </c>
      <c r="J23" s="37"/>
    </row>
    <row r="24" spans="1:10" ht="35.25" customHeight="1" thickBot="1">
      <c r="A24" s="49">
        <v>9</v>
      </c>
      <c r="B24" s="50" t="s">
        <v>119</v>
      </c>
      <c r="C24" s="51">
        <f>'人員按分'!C29</f>
        <v>6</v>
      </c>
      <c r="D24" s="52" t="s">
        <v>120</v>
      </c>
      <c r="E24" s="61">
        <f>$C$3</f>
        <v>2900</v>
      </c>
      <c r="F24" s="61">
        <f>$C$2</f>
        <v>104000</v>
      </c>
      <c r="G24" s="54">
        <f>IF(E24&gt;0,E24/F24,0)</f>
        <v>0.027884615384615386</v>
      </c>
      <c r="H24" s="53">
        <f>ROUND(IF(C24&gt;0,C24*G24,0),4)</f>
        <v>0.1673</v>
      </c>
      <c r="I24" s="55" t="s">
        <v>121</v>
      </c>
      <c r="J24" s="37"/>
    </row>
    <row r="25" spans="1:10" ht="35.25" customHeight="1">
      <c r="A25" s="42"/>
      <c r="B25" s="50" t="s">
        <v>105</v>
      </c>
      <c r="C25" s="56">
        <f>SUM(C20:C24)</f>
        <v>19</v>
      </c>
      <c r="D25" s="45"/>
      <c r="E25" s="62"/>
      <c r="F25" s="60"/>
      <c r="G25" s="63"/>
      <c r="H25" s="53">
        <f>SUM(H20:H24)</f>
        <v>0.5456</v>
      </c>
      <c r="I25" s="48"/>
      <c r="J25" s="37"/>
    </row>
    <row r="26" spans="1:10" ht="35.25" customHeight="1" thickBot="1">
      <c r="A26" s="42"/>
      <c r="B26" s="50" t="s">
        <v>176</v>
      </c>
      <c r="C26" s="44"/>
      <c r="D26" s="45"/>
      <c r="E26" s="62"/>
      <c r="F26" s="60"/>
      <c r="G26" s="63"/>
      <c r="H26" s="53"/>
      <c r="I26" s="48"/>
      <c r="J26" s="37"/>
    </row>
    <row r="27" spans="1:10" ht="35.25" customHeight="1" thickBot="1">
      <c r="A27" s="49">
        <v>10</v>
      </c>
      <c r="B27" s="50" t="s">
        <v>122</v>
      </c>
      <c r="C27" s="51">
        <f>'人員按分'!C32</f>
        <v>0</v>
      </c>
      <c r="D27" s="52" t="s">
        <v>123</v>
      </c>
      <c r="E27" s="62">
        <f>H28+H29</f>
        <v>0</v>
      </c>
      <c r="F27" s="59">
        <f>C28+C29</f>
        <v>0</v>
      </c>
      <c r="G27" s="54">
        <f>IF(E27&gt;0,E27/F27,0)</f>
        <v>0</v>
      </c>
      <c r="H27" s="53">
        <f>ROUND(IF(C27&gt;0,C27*G27,0),4)</f>
        <v>0</v>
      </c>
      <c r="I27" s="55" t="s">
        <v>124</v>
      </c>
      <c r="J27" s="37"/>
    </row>
    <row r="28" spans="1:10" ht="35.25" customHeight="1" thickBot="1">
      <c r="A28" s="49">
        <v>11</v>
      </c>
      <c r="B28" s="50" t="s">
        <v>125</v>
      </c>
      <c r="C28" s="51">
        <f>'人員按分'!C33</f>
        <v>0</v>
      </c>
      <c r="D28" s="52" t="s">
        <v>126</v>
      </c>
      <c r="E28" s="61">
        <f>$C$7</f>
        <v>36000</v>
      </c>
      <c r="F28" s="61">
        <f>$C$6</f>
        <v>820000</v>
      </c>
      <c r="G28" s="54">
        <f>IF(E28&gt;0,E28/F28,0)</f>
        <v>0.04390243902439024</v>
      </c>
      <c r="H28" s="53">
        <f>ROUND(IF(C28&gt;0,C28*G28,0),4)</f>
        <v>0</v>
      </c>
      <c r="I28" s="55" t="s">
        <v>127</v>
      </c>
      <c r="J28" s="37"/>
    </row>
    <row r="29" spans="1:10" ht="35.25" customHeight="1" thickBot="1">
      <c r="A29" s="49">
        <v>12</v>
      </c>
      <c r="B29" s="50" t="s">
        <v>128</v>
      </c>
      <c r="C29" s="51">
        <f>'人員按分'!C34</f>
        <v>0</v>
      </c>
      <c r="D29" s="52" t="s">
        <v>126</v>
      </c>
      <c r="E29" s="61">
        <f>$C$7</f>
        <v>36000</v>
      </c>
      <c r="F29" s="61">
        <f>$C$6</f>
        <v>820000</v>
      </c>
      <c r="G29" s="54">
        <f>IF(E29&gt;0,E29/F29,0)</f>
        <v>0.04390243902439024</v>
      </c>
      <c r="H29" s="53">
        <f>ROUND(IF(C29&gt;0,C29*G29,0),4)</f>
        <v>0</v>
      </c>
      <c r="I29" s="55" t="s">
        <v>127</v>
      </c>
      <c r="J29" s="37"/>
    </row>
    <row r="30" spans="1:10" ht="35.25" customHeight="1">
      <c r="A30" s="24"/>
      <c r="B30" s="64" t="s">
        <v>105</v>
      </c>
      <c r="C30" s="65">
        <f>SUM(C27:C29)</f>
        <v>0</v>
      </c>
      <c r="D30" s="66"/>
      <c r="E30" s="67"/>
      <c r="F30" s="68"/>
      <c r="G30" s="69"/>
      <c r="H30" s="67">
        <f>SUM(H27:H29)</f>
        <v>0</v>
      </c>
      <c r="I30" s="70"/>
      <c r="J30" s="37"/>
    </row>
    <row r="31" spans="1:10" ht="35.25" customHeight="1">
      <c r="A31" s="42"/>
      <c r="B31" s="71" t="s">
        <v>129</v>
      </c>
      <c r="C31" s="72">
        <f>C14+C18+C25+C30</f>
        <v>27.4</v>
      </c>
      <c r="D31" s="73"/>
      <c r="E31" s="74"/>
      <c r="F31" s="75"/>
      <c r="G31" s="76"/>
      <c r="H31" s="74">
        <f>H14+H30+H25+H18</f>
        <v>0.7867999999999999</v>
      </c>
      <c r="I31" s="48"/>
      <c r="J31" s="37"/>
    </row>
    <row r="32" spans="1:10" ht="35.25" customHeight="1">
      <c r="A32" s="38"/>
      <c r="B32" s="77"/>
      <c r="C32" s="78"/>
      <c r="D32" s="78"/>
      <c r="E32" s="78"/>
      <c r="F32" s="78" t="s">
        <v>130</v>
      </c>
      <c r="G32" s="79"/>
      <c r="H32" s="80">
        <f>H31/C31</f>
        <v>0.028715328467153283</v>
      </c>
      <c r="I32" s="81"/>
      <c r="J32" s="37"/>
    </row>
    <row r="33" spans="3:6" ht="24.75" customHeight="1">
      <c r="C33" s="18"/>
      <c r="D33" s="82"/>
      <c r="F33" s="83"/>
    </row>
    <row r="34" ht="12">
      <c r="D34" s="83"/>
    </row>
    <row r="35" ht="12">
      <c r="B35" s="83" t="s">
        <v>98</v>
      </c>
    </row>
  </sheetData>
  <sheetProtection sheet="1"/>
  <mergeCells count="6">
    <mergeCell ref="C2:D2"/>
    <mergeCell ref="C3:D3"/>
    <mergeCell ref="C4:D4"/>
    <mergeCell ref="C5:D5"/>
    <mergeCell ref="C6:D6"/>
    <mergeCell ref="C7:D7"/>
  </mergeCells>
  <printOptions/>
  <pageMargins left="0.4330708661417323" right="0.1968503937007874" top="0.3937007874015748" bottom="0.1968503937007874" header="0.5118110236220472" footer="0.23"/>
  <pageSetup horizontalDpi="300" verticalDpi="300" orientation="portrait" paperSize="9" scale="76" r:id="rId1"/>
</worksheet>
</file>

<file path=xl/worksheets/sheet7.xml><?xml version="1.0" encoding="utf-8"?>
<worksheet xmlns="http://schemas.openxmlformats.org/spreadsheetml/2006/main" xmlns:r="http://schemas.openxmlformats.org/officeDocument/2006/relationships">
  <sheetPr transitionEvaluation="1" transitionEntry="1">
    <tabColor theme="0" tint="-0.24997000396251678"/>
  </sheetPr>
  <dimension ref="A1:J35"/>
  <sheetViews>
    <sheetView showGridLines="0" zoomScalePageLayoutView="0" workbookViewId="0" topLeftCell="A1">
      <selection activeCell="A1" sqref="A1"/>
    </sheetView>
  </sheetViews>
  <sheetFormatPr defaultColWidth="13.375" defaultRowHeight="16.5"/>
  <cols>
    <col min="1" max="1" width="3.00390625" style="16" customWidth="1"/>
    <col min="2" max="2" width="17.875" style="16" customWidth="1"/>
    <col min="3" max="3" width="7.625" style="84" customWidth="1"/>
    <col min="4" max="4" width="17.125" style="16" customWidth="1"/>
    <col min="5" max="5" width="11.375" style="16" customWidth="1"/>
    <col min="6" max="6" width="10.375" style="16" customWidth="1"/>
    <col min="7" max="8" width="8.875" style="16" customWidth="1"/>
    <col min="9" max="9" width="29.875" style="16" customWidth="1"/>
    <col min="10" max="16384" width="13.375" style="16" customWidth="1"/>
  </cols>
  <sheetData>
    <row r="1" spans="2:9" ht="25.5" customHeight="1" thickBot="1">
      <c r="B1" s="17" t="s">
        <v>75</v>
      </c>
      <c r="C1" s="18">
        <f>'収支入力'!E6</f>
        <v>26</v>
      </c>
      <c r="D1" s="16" t="s">
        <v>76</v>
      </c>
      <c r="F1" s="28" t="s">
        <v>140</v>
      </c>
      <c r="G1" s="28" t="str">
        <f>IF('人員按分'!D8&lt;&gt;"",'人員按分'!D8,"")</f>
        <v>○○○
団地</v>
      </c>
      <c r="H1" s="28"/>
      <c r="I1" s="28"/>
    </row>
    <row r="2" spans="1:4" ht="25.5" customHeight="1">
      <c r="A2" s="19"/>
      <c r="B2" s="20" t="s">
        <v>77</v>
      </c>
      <c r="C2" s="540">
        <f>'人員按分'!C4</f>
        <v>104000</v>
      </c>
      <c r="D2" s="541"/>
    </row>
    <row r="3" spans="1:6" ht="25.5" customHeight="1">
      <c r="A3" s="21"/>
      <c r="B3" s="22" t="s">
        <v>78</v>
      </c>
      <c r="C3" s="542">
        <f>'人員按分'!D9</f>
        <v>2800</v>
      </c>
      <c r="D3" s="543"/>
      <c r="F3" s="23" t="s">
        <v>79</v>
      </c>
    </row>
    <row r="4" spans="1:6" ht="25.5" customHeight="1">
      <c r="A4" s="19"/>
      <c r="B4" s="20" t="s">
        <v>80</v>
      </c>
      <c r="C4" s="542">
        <f>'人員按分'!C5</f>
        <v>96000</v>
      </c>
      <c r="D4" s="543"/>
      <c r="F4" s="16" t="s">
        <v>81</v>
      </c>
    </row>
    <row r="5" spans="1:4" ht="25.5" customHeight="1">
      <c r="A5" s="24"/>
      <c r="B5" s="25" t="s">
        <v>82</v>
      </c>
      <c r="C5" s="542">
        <f>'人員按分'!D10</f>
        <v>2600</v>
      </c>
      <c r="D5" s="543"/>
    </row>
    <row r="6" spans="1:4" ht="25.5" customHeight="1">
      <c r="A6" s="21"/>
      <c r="B6" s="26" t="s">
        <v>83</v>
      </c>
      <c r="C6" s="542">
        <f>'人員按分'!C6</f>
        <v>820000</v>
      </c>
      <c r="D6" s="543"/>
    </row>
    <row r="7" spans="1:7" ht="25.5" customHeight="1" thickBot="1">
      <c r="A7" s="24"/>
      <c r="B7" s="25" t="s">
        <v>84</v>
      </c>
      <c r="C7" s="544">
        <f>'人員按分'!D11</f>
        <v>38000</v>
      </c>
      <c r="D7" s="545"/>
      <c r="F7" s="27"/>
      <c r="G7" s="16" t="s">
        <v>85</v>
      </c>
    </row>
    <row r="8" spans="1:9" ht="25.5" customHeight="1">
      <c r="A8" s="28"/>
      <c r="B8" s="28"/>
      <c r="C8" s="29"/>
      <c r="D8" s="28"/>
      <c r="E8" s="30"/>
      <c r="F8" s="30"/>
      <c r="G8" s="31"/>
      <c r="H8" s="31"/>
      <c r="I8" s="28"/>
    </row>
    <row r="9" spans="1:10" ht="35.25" customHeight="1">
      <c r="A9" s="32" t="s">
        <v>86</v>
      </c>
      <c r="B9" s="33" t="s">
        <v>87</v>
      </c>
      <c r="C9" s="34" t="s">
        <v>88</v>
      </c>
      <c r="D9" s="33" t="s">
        <v>89</v>
      </c>
      <c r="E9" s="35" t="s">
        <v>90</v>
      </c>
      <c r="F9" s="35" t="s">
        <v>91</v>
      </c>
      <c r="G9" s="36" t="s">
        <v>92</v>
      </c>
      <c r="H9" s="36" t="s">
        <v>93</v>
      </c>
      <c r="I9" s="32" t="s">
        <v>94</v>
      </c>
      <c r="J9" s="37"/>
    </row>
    <row r="10" spans="1:10" ht="35.25" customHeight="1">
      <c r="A10" s="24"/>
      <c r="B10" s="38"/>
      <c r="C10" s="39" t="s">
        <v>95</v>
      </c>
      <c r="D10" s="38"/>
      <c r="E10" s="40"/>
      <c r="F10" s="40"/>
      <c r="G10" s="41" t="s">
        <v>96</v>
      </c>
      <c r="H10" s="41" t="s">
        <v>97</v>
      </c>
      <c r="I10" s="24"/>
      <c r="J10" s="37"/>
    </row>
    <row r="11" spans="1:10" ht="35.25" customHeight="1" thickBot="1">
      <c r="A11" s="42"/>
      <c r="B11" s="43"/>
      <c r="C11" s="44"/>
      <c r="D11" s="45"/>
      <c r="E11" s="46"/>
      <c r="F11" s="46"/>
      <c r="G11" s="47" t="s">
        <v>98</v>
      </c>
      <c r="H11" s="47" t="s">
        <v>98</v>
      </c>
      <c r="I11" s="48"/>
      <c r="J11" s="37"/>
    </row>
    <row r="12" spans="1:10" ht="35.25" customHeight="1" thickBot="1">
      <c r="A12" s="49">
        <v>1</v>
      </c>
      <c r="B12" s="50" t="s">
        <v>99</v>
      </c>
      <c r="C12" s="51">
        <f>'人員按分'!C17</f>
        <v>0.4</v>
      </c>
      <c r="D12" s="52" t="s">
        <v>100</v>
      </c>
      <c r="E12" s="53">
        <f>H18+H25+H30+H13</f>
        <v>0.7294999999999999</v>
      </c>
      <c r="F12" s="54">
        <f>C13+C18+C25+C30</f>
        <v>27</v>
      </c>
      <c r="G12" s="54">
        <f>IF(E12&gt;0,E12/F12,0)</f>
        <v>0.027018518518518515</v>
      </c>
      <c r="H12" s="53">
        <f>ROUND(IF(C12&gt;0,C12*G12,0),4)</f>
        <v>0.0108</v>
      </c>
      <c r="I12" s="55" t="s">
        <v>101</v>
      </c>
      <c r="J12" s="37"/>
    </row>
    <row r="13" spans="1:10" ht="35.25" customHeight="1" thickBot="1">
      <c r="A13" s="49">
        <v>2</v>
      </c>
      <c r="B13" s="50" t="s">
        <v>102</v>
      </c>
      <c r="C13" s="51">
        <f>'人員按分'!C18</f>
        <v>1</v>
      </c>
      <c r="D13" s="52" t="s">
        <v>103</v>
      </c>
      <c r="E13" s="53">
        <f>H18+H25+H30</f>
        <v>0.7024999999999999</v>
      </c>
      <c r="F13" s="54">
        <f>C18+C25+C30</f>
        <v>26</v>
      </c>
      <c r="G13" s="54">
        <f>IF(E13&gt;0,E13/F13,0)</f>
        <v>0.027019230769230764</v>
      </c>
      <c r="H13" s="53">
        <f>ROUND(IF(C13&gt;0,C13*G13,0),4)</f>
        <v>0.027</v>
      </c>
      <c r="I13" s="55" t="s">
        <v>104</v>
      </c>
      <c r="J13" s="37"/>
    </row>
    <row r="14" spans="1:10" ht="35.25" customHeight="1">
      <c r="A14" s="42"/>
      <c r="B14" s="50" t="s">
        <v>105</v>
      </c>
      <c r="C14" s="56">
        <f>SUM(C12:C13)</f>
        <v>1.4</v>
      </c>
      <c r="D14" s="45"/>
      <c r="E14" s="53"/>
      <c r="F14" s="46"/>
      <c r="G14" s="54"/>
      <c r="H14" s="53">
        <f>SUM(H8:H13)</f>
        <v>0.0378</v>
      </c>
      <c r="I14" s="48"/>
      <c r="J14" s="37"/>
    </row>
    <row r="15" spans="1:10" ht="35.25" customHeight="1" thickBot="1">
      <c r="A15" s="42"/>
      <c r="B15" s="50" t="s">
        <v>174</v>
      </c>
      <c r="C15" s="44"/>
      <c r="D15" s="45"/>
      <c r="E15" s="53"/>
      <c r="F15" s="46"/>
      <c r="G15" s="47" t="s">
        <v>98</v>
      </c>
      <c r="H15" s="57" t="s">
        <v>98</v>
      </c>
      <c r="I15" s="48"/>
      <c r="J15" s="37"/>
    </row>
    <row r="16" spans="1:10" ht="35.25" customHeight="1" thickBot="1">
      <c r="A16" s="49">
        <v>3</v>
      </c>
      <c r="B16" s="50" t="s">
        <v>106</v>
      </c>
      <c r="C16" s="51">
        <f>'人員按分'!C21</f>
        <v>1</v>
      </c>
      <c r="D16" s="52"/>
      <c r="E16" s="53">
        <f>H17</f>
        <v>0.1621</v>
      </c>
      <c r="F16" s="54">
        <f>C17</f>
        <v>6</v>
      </c>
      <c r="G16" s="54">
        <f>IF(E16&gt;0,E16/F16,0)</f>
        <v>0.027016666666666665</v>
      </c>
      <c r="H16" s="53">
        <f>ROUND(IF(C16&gt;0,C16*G16,0),4)</f>
        <v>0.027</v>
      </c>
      <c r="I16" s="55" t="s">
        <v>107</v>
      </c>
      <c r="J16" s="37"/>
    </row>
    <row r="17" spans="1:10" ht="35.25" customHeight="1" thickBot="1">
      <c r="A17" s="49">
        <v>4</v>
      </c>
      <c r="B17" s="50" t="s">
        <v>108</v>
      </c>
      <c r="C17" s="51">
        <f>'人員按分'!C22</f>
        <v>6</v>
      </c>
      <c r="D17" s="52" t="s">
        <v>109</v>
      </c>
      <c r="E17" s="53">
        <f>H25+H30</f>
        <v>0.5134</v>
      </c>
      <c r="F17" s="54">
        <f>C25+C30</f>
        <v>19</v>
      </c>
      <c r="G17" s="54">
        <f>IF(E17&gt;0,E17/F17,0)</f>
        <v>0.027021052631578946</v>
      </c>
      <c r="H17" s="53">
        <f>ROUND(IF(C17&gt;0,C17*G17,0),4)</f>
        <v>0.1621</v>
      </c>
      <c r="I17" s="55" t="s">
        <v>110</v>
      </c>
      <c r="J17" s="37"/>
    </row>
    <row r="18" spans="1:10" ht="35.25" customHeight="1">
      <c r="A18" s="42"/>
      <c r="B18" s="50" t="s">
        <v>105</v>
      </c>
      <c r="C18" s="56">
        <f>SUM(C16:C17)</f>
        <v>7</v>
      </c>
      <c r="D18" s="45"/>
      <c r="E18" s="53"/>
      <c r="F18" s="46"/>
      <c r="G18" s="54"/>
      <c r="H18" s="53">
        <f>SUM(H16:H17)</f>
        <v>0.1891</v>
      </c>
      <c r="I18" s="48"/>
      <c r="J18" s="37"/>
    </row>
    <row r="19" spans="1:10" ht="35.25" customHeight="1" thickBot="1">
      <c r="A19" s="42"/>
      <c r="B19" s="50" t="s">
        <v>175</v>
      </c>
      <c r="C19" s="44"/>
      <c r="D19" s="45"/>
      <c r="E19" s="53"/>
      <c r="F19" s="46"/>
      <c r="G19" s="54"/>
      <c r="H19" s="53"/>
      <c r="I19" s="48"/>
      <c r="J19" s="37"/>
    </row>
    <row r="20" spans="1:10" ht="35.25" customHeight="1" thickBot="1">
      <c r="A20" s="49">
        <v>5</v>
      </c>
      <c r="B20" s="50" t="s">
        <v>111</v>
      </c>
      <c r="C20" s="51">
        <f>'人員按分'!C25</f>
        <v>2</v>
      </c>
      <c r="D20" s="52"/>
      <c r="E20" s="58">
        <f>SUM(H21:H24)</f>
        <v>0.45940000000000003</v>
      </c>
      <c r="F20" s="59">
        <f>SUM(C21:C24)</f>
        <v>17</v>
      </c>
      <c r="G20" s="54">
        <f>IF(E20&gt;0,E20/F20,0)</f>
        <v>0.027023529411764707</v>
      </c>
      <c r="H20" s="53">
        <f>ROUND(IF(C20&gt;0,C20*G20,0),4)</f>
        <v>0.054</v>
      </c>
      <c r="I20" s="55" t="s">
        <v>112</v>
      </c>
      <c r="J20" s="37"/>
    </row>
    <row r="21" spans="1:10" ht="35.25" customHeight="1" thickBot="1">
      <c r="A21" s="49">
        <v>6</v>
      </c>
      <c r="B21" s="50" t="s">
        <v>113</v>
      </c>
      <c r="C21" s="51">
        <f>'人員按分'!C26</f>
        <v>0</v>
      </c>
      <c r="D21" s="52" t="s">
        <v>114</v>
      </c>
      <c r="E21" s="58">
        <v>0</v>
      </c>
      <c r="F21" s="60">
        <v>0</v>
      </c>
      <c r="G21" s="54">
        <f>IF(E21&gt;0,E21/F21,0)</f>
        <v>0</v>
      </c>
      <c r="H21" s="53">
        <f>ROUND(IF(C21&gt;0,C21*G21,0),4)</f>
        <v>0</v>
      </c>
      <c r="I21" s="55"/>
      <c r="J21" s="37"/>
    </row>
    <row r="22" spans="1:10" ht="35.25" customHeight="1" thickBot="1">
      <c r="A22" s="49">
        <v>7</v>
      </c>
      <c r="B22" s="50" t="s">
        <v>115</v>
      </c>
      <c r="C22" s="51">
        <f>'人員按分'!C27</f>
        <v>7</v>
      </c>
      <c r="D22" s="52" t="s">
        <v>116</v>
      </c>
      <c r="E22" s="61">
        <f>$C$5</f>
        <v>2600</v>
      </c>
      <c r="F22" s="61">
        <f>$C$4</f>
        <v>96000</v>
      </c>
      <c r="G22" s="54">
        <f>IF(E22&gt;0,E22/F22,0)</f>
        <v>0.027083333333333334</v>
      </c>
      <c r="H22" s="53">
        <f>ROUND(IF(C22&gt;0,C22*G22,0),4)</f>
        <v>0.1896</v>
      </c>
      <c r="I22" s="55" t="s">
        <v>117</v>
      </c>
      <c r="J22" s="37"/>
    </row>
    <row r="23" spans="1:10" ht="35.25" customHeight="1" thickBot="1">
      <c r="A23" s="49">
        <v>8</v>
      </c>
      <c r="B23" s="50" t="s">
        <v>118</v>
      </c>
      <c r="C23" s="51">
        <f>'人員按分'!C28</f>
        <v>4</v>
      </c>
      <c r="D23" s="52" t="s">
        <v>116</v>
      </c>
      <c r="E23" s="61">
        <f>$C$5</f>
        <v>2600</v>
      </c>
      <c r="F23" s="61">
        <f>$C$4</f>
        <v>96000</v>
      </c>
      <c r="G23" s="54">
        <f>IF(E23&gt;0,E23/F23,0)</f>
        <v>0.027083333333333334</v>
      </c>
      <c r="H23" s="53">
        <f>ROUND(IF(C23&gt;0,C23*G23,0),4)</f>
        <v>0.1083</v>
      </c>
      <c r="I23" s="55" t="s">
        <v>117</v>
      </c>
      <c r="J23" s="37"/>
    </row>
    <row r="24" spans="1:10" ht="35.25" customHeight="1" thickBot="1">
      <c r="A24" s="49">
        <v>9</v>
      </c>
      <c r="B24" s="50" t="s">
        <v>119</v>
      </c>
      <c r="C24" s="51">
        <f>'人員按分'!C29</f>
        <v>6</v>
      </c>
      <c r="D24" s="52" t="s">
        <v>120</v>
      </c>
      <c r="E24" s="61">
        <f>$C$3</f>
        <v>2800</v>
      </c>
      <c r="F24" s="61">
        <f>$C$2</f>
        <v>104000</v>
      </c>
      <c r="G24" s="54">
        <f>IF(E24&gt;0,E24/F24,0)</f>
        <v>0.026923076923076925</v>
      </c>
      <c r="H24" s="53">
        <f>ROUND(IF(C24&gt;0,C24*G24,0),4)</f>
        <v>0.1615</v>
      </c>
      <c r="I24" s="55" t="s">
        <v>121</v>
      </c>
      <c r="J24" s="37"/>
    </row>
    <row r="25" spans="1:10" ht="35.25" customHeight="1">
      <c r="A25" s="42"/>
      <c r="B25" s="50" t="s">
        <v>105</v>
      </c>
      <c r="C25" s="56">
        <f>SUM(C20:C24)</f>
        <v>19</v>
      </c>
      <c r="D25" s="45"/>
      <c r="E25" s="62"/>
      <c r="F25" s="60"/>
      <c r="G25" s="63"/>
      <c r="H25" s="53">
        <f>SUM(H20:H24)</f>
        <v>0.5134</v>
      </c>
      <c r="I25" s="48"/>
      <c r="J25" s="37"/>
    </row>
    <row r="26" spans="1:10" ht="35.25" customHeight="1" thickBot="1">
      <c r="A26" s="42"/>
      <c r="B26" s="50" t="s">
        <v>176</v>
      </c>
      <c r="C26" s="44"/>
      <c r="D26" s="45"/>
      <c r="E26" s="62"/>
      <c r="F26" s="60"/>
      <c r="G26" s="63"/>
      <c r="H26" s="53"/>
      <c r="I26" s="48"/>
      <c r="J26" s="37"/>
    </row>
    <row r="27" spans="1:10" ht="35.25" customHeight="1" thickBot="1">
      <c r="A27" s="49">
        <v>10</v>
      </c>
      <c r="B27" s="50" t="s">
        <v>122</v>
      </c>
      <c r="C27" s="51">
        <f>'人員按分'!C32</f>
        <v>0</v>
      </c>
      <c r="D27" s="52" t="s">
        <v>123</v>
      </c>
      <c r="E27" s="62">
        <f>H28+H29</f>
        <v>0</v>
      </c>
      <c r="F27" s="59">
        <f>C28+C29</f>
        <v>0</v>
      </c>
      <c r="G27" s="54">
        <f>IF(E27&gt;0,E27/F27,0)</f>
        <v>0</v>
      </c>
      <c r="H27" s="53">
        <f>ROUND(IF(C27&gt;0,C27*G27,0),4)</f>
        <v>0</v>
      </c>
      <c r="I27" s="55" t="s">
        <v>124</v>
      </c>
      <c r="J27" s="37"/>
    </row>
    <row r="28" spans="1:10" ht="35.25" customHeight="1" thickBot="1">
      <c r="A28" s="49">
        <v>11</v>
      </c>
      <c r="B28" s="50" t="s">
        <v>125</v>
      </c>
      <c r="C28" s="51">
        <f>'人員按分'!C33</f>
        <v>0</v>
      </c>
      <c r="D28" s="52" t="s">
        <v>126</v>
      </c>
      <c r="E28" s="61">
        <f>$C$7</f>
        <v>38000</v>
      </c>
      <c r="F28" s="61">
        <f>$C$6</f>
        <v>820000</v>
      </c>
      <c r="G28" s="54">
        <f>IF(E28&gt;0,E28/F28,0)</f>
        <v>0.046341463414634146</v>
      </c>
      <c r="H28" s="53">
        <f>ROUND(IF(C28&gt;0,C28*G28,0),4)</f>
        <v>0</v>
      </c>
      <c r="I28" s="55" t="s">
        <v>127</v>
      </c>
      <c r="J28" s="37"/>
    </row>
    <row r="29" spans="1:10" ht="35.25" customHeight="1" thickBot="1">
      <c r="A29" s="49">
        <v>12</v>
      </c>
      <c r="B29" s="50" t="s">
        <v>128</v>
      </c>
      <c r="C29" s="51">
        <f>'人員按分'!C34</f>
        <v>0</v>
      </c>
      <c r="D29" s="52" t="s">
        <v>126</v>
      </c>
      <c r="E29" s="61">
        <f>$C$7</f>
        <v>38000</v>
      </c>
      <c r="F29" s="61">
        <f>$C$6</f>
        <v>820000</v>
      </c>
      <c r="G29" s="54">
        <f>IF(E29&gt;0,E29/F29,0)</f>
        <v>0.046341463414634146</v>
      </c>
      <c r="H29" s="53">
        <f>ROUND(IF(C29&gt;0,C29*G29,0),4)</f>
        <v>0</v>
      </c>
      <c r="I29" s="55" t="s">
        <v>127</v>
      </c>
      <c r="J29" s="37"/>
    </row>
    <row r="30" spans="1:10" ht="35.25" customHeight="1">
      <c r="A30" s="24"/>
      <c r="B30" s="64" t="s">
        <v>105</v>
      </c>
      <c r="C30" s="65">
        <f>SUM(C27:C29)</f>
        <v>0</v>
      </c>
      <c r="D30" s="66"/>
      <c r="E30" s="67"/>
      <c r="F30" s="68"/>
      <c r="G30" s="69"/>
      <c r="H30" s="67">
        <f>SUM(H27:H29)</f>
        <v>0</v>
      </c>
      <c r="I30" s="70"/>
      <c r="J30" s="37"/>
    </row>
    <row r="31" spans="1:10" ht="35.25" customHeight="1">
      <c r="A31" s="42"/>
      <c r="B31" s="71" t="s">
        <v>129</v>
      </c>
      <c r="C31" s="72">
        <f>C14+C18+C25+C30</f>
        <v>27.4</v>
      </c>
      <c r="D31" s="73"/>
      <c r="E31" s="74"/>
      <c r="F31" s="75"/>
      <c r="G31" s="76"/>
      <c r="H31" s="74">
        <f>H14+H30+H25+H18</f>
        <v>0.7403</v>
      </c>
      <c r="I31" s="48"/>
      <c r="J31" s="37"/>
    </row>
    <row r="32" spans="1:10" ht="35.25" customHeight="1">
      <c r="A32" s="38"/>
      <c r="B32" s="77"/>
      <c r="C32" s="78"/>
      <c r="D32" s="78"/>
      <c r="E32" s="78"/>
      <c r="F32" s="78" t="s">
        <v>130</v>
      </c>
      <c r="G32" s="79"/>
      <c r="H32" s="80">
        <f>H31/C31</f>
        <v>0.02701824817518248</v>
      </c>
      <c r="I32" s="81"/>
      <c r="J32" s="37"/>
    </row>
    <row r="33" spans="3:6" ht="24.75" customHeight="1">
      <c r="C33" s="18"/>
      <c r="D33" s="82"/>
      <c r="F33" s="83"/>
    </row>
    <row r="34" ht="12">
      <c r="D34" s="83"/>
    </row>
    <row r="35" ht="12">
      <c r="B35" s="83" t="s">
        <v>98</v>
      </c>
    </row>
  </sheetData>
  <sheetProtection sheet="1"/>
  <mergeCells count="6">
    <mergeCell ref="C2:D2"/>
    <mergeCell ref="C3:D3"/>
    <mergeCell ref="C4:D4"/>
    <mergeCell ref="C5:D5"/>
    <mergeCell ref="C6:D6"/>
    <mergeCell ref="C7:D7"/>
  </mergeCells>
  <printOptions/>
  <pageMargins left="0.4330708661417323" right="0.1968503937007874" top="0.3937007874015748" bottom="0.1968503937007874" header="0.5118110236220472" footer="0.23"/>
  <pageSetup horizontalDpi="300" verticalDpi="300" orientation="portrait" paperSize="9" scale="76" r:id="rId1"/>
</worksheet>
</file>

<file path=xl/worksheets/sheet8.xml><?xml version="1.0" encoding="utf-8"?>
<worksheet xmlns="http://schemas.openxmlformats.org/spreadsheetml/2006/main" xmlns:r="http://schemas.openxmlformats.org/officeDocument/2006/relationships">
  <sheetPr transitionEvaluation="1" transitionEntry="1">
    <tabColor theme="0" tint="-0.24997000396251678"/>
  </sheetPr>
  <dimension ref="A1:J35"/>
  <sheetViews>
    <sheetView showGridLines="0" zoomScalePageLayoutView="0" workbookViewId="0" topLeftCell="A1">
      <selection activeCell="A1" sqref="A1"/>
    </sheetView>
  </sheetViews>
  <sheetFormatPr defaultColWidth="13.375" defaultRowHeight="16.5"/>
  <cols>
    <col min="1" max="1" width="3.00390625" style="16" customWidth="1"/>
    <col min="2" max="2" width="17.875" style="16" customWidth="1"/>
    <col min="3" max="3" width="7.625" style="84" customWidth="1"/>
    <col min="4" max="4" width="17.125" style="16" customWidth="1"/>
    <col min="5" max="5" width="11.375" style="16" customWidth="1"/>
    <col min="6" max="6" width="10.375" style="16" customWidth="1"/>
    <col min="7" max="8" width="8.875" style="16" customWidth="1"/>
    <col min="9" max="9" width="29.875" style="16" customWidth="1"/>
    <col min="10" max="16384" width="13.375" style="16" customWidth="1"/>
  </cols>
  <sheetData>
    <row r="1" spans="2:9" ht="25.5" customHeight="1" thickBot="1">
      <c r="B1" s="17" t="s">
        <v>75</v>
      </c>
      <c r="C1" s="18">
        <f>'収支入力'!E6</f>
        <v>26</v>
      </c>
      <c r="D1" s="16" t="s">
        <v>76</v>
      </c>
      <c r="F1" s="28" t="s">
        <v>140</v>
      </c>
      <c r="G1" s="28">
        <f>IF('人員按分'!E8&lt;&gt;"",'人員按分'!E8,"")</f>
      </c>
      <c r="H1" s="28"/>
      <c r="I1" s="28"/>
    </row>
    <row r="2" spans="1:4" ht="25.5" customHeight="1">
      <c r="A2" s="19"/>
      <c r="B2" s="20" t="s">
        <v>77</v>
      </c>
      <c r="C2" s="540">
        <f>'人員按分'!C4</f>
        <v>104000</v>
      </c>
      <c r="D2" s="541"/>
    </row>
    <row r="3" spans="1:6" ht="25.5" customHeight="1">
      <c r="A3" s="21"/>
      <c r="B3" s="22" t="s">
        <v>78</v>
      </c>
      <c r="C3" s="542">
        <f>'人員按分'!E9</f>
        <v>0</v>
      </c>
      <c r="D3" s="543"/>
      <c r="F3" s="23" t="s">
        <v>79</v>
      </c>
    </row>
    <row r="4" spans="1:6" ht="25.5" customHeight="1">
      <c r="A4" s="19"/>
      <c r="B4" s="20" t="s">
        <v>80</v>
      </c>
      <c r="C4" s="542">
        <f>'人員按分'!C5</f>
        <v>96000</v>
      </c>
      <c r="D4" s="543"/>
      <c r="F4" s="16" t="s">
        <v>81</v>
      </c>
    </row>
    <row r="5" spans="1:4" ht="25.5" customHeight="1">
      <c r="A5" s="24"/>
      <c r="B5" s="25" t="s">
        <v>82</v>
      </c>
      <c r="C5" s="542">
        <f>'人員按分'!E10</f>
        <v>0</v>
      </c>
      <c r="D5" s="543"/>
    </row>
    <row r="6" spans="1:4" ht="25.5" customHeight="1">
      <c r="A6" s="21"/>
      <c r="B6" s="26" t="s">
        <v>83</v>
      </c>
      <c r="C6" s="542">
        <f>'人員按分'!C6</f>
        <v>820000</v>
      </c>
      <c r="D6" s="543"/>
    </row>
    <row r="7" spans="1:7" ht="25.5" customHeight="1" thickBot="1">
      <c r="A7" s="24"/>
      <c r="B7" s="25" t="s">
        <v>84</v>
      </c>
      <c r="C7" s="544">
        <f>'人員按分'!E11</f>
        <v>0</v>
      </c>
      <c r="D7" s="545"/>
      <c r="F7" s="27"/>
      <c r="G7" s="16" t="s">
        <v>85</v>
      </c>
    </row>
    <row r="8" spans="1:9" ht="25.5" customHeight="1">
      <c r="A8" s="28"/>
      <c r="B8" s="28"/>
      <c r="C8" s="29"/>
      <c r="D8" s="28"/>
      <c r="E8" s="30"/>
      <c r="F8" s="30"/>
      <c r="G8" s="31"/>
      <c r="H8" s="31"/>
      <c r="I8" s="28"/>
    </row>
    <row r="9" spans="1:10" ht="35.25" customHeight="1">
      <c r="A9" s="32" t="s">
        <v>86</v>
      </c>
      <c r="B9" s="33" t="s">
        <v>87</v>
      </c>
      <c r="C9" s="34" t="s">
        <v>88</v>
      </c>
      <c r="D9" s="33" t="s">
        <v>89</v>
      </c>
      <c r="E9" s="35" t="s">
        <v>90</v>
      </c>
      <c r="F9" s="35" t="s">
        <v>91</v>
      </c>
      <c r="G9" s="36" t="s">
        <v>92</v>
      </c>
      <c r="H9" s="36" t="s">
        <v>93</v>
      </c>
      <c r="I9" s="32" t="s">
        <v>94</v>
      </c>
      <c r="J9" s="37"/>
    </row>
    <row r="10" spans="1:10" ht="35.25" customHeight="1">
      <c r="A10" s="24"/>
      <c r="B10" s="38"/>
      <c r="C10" s="39" t="s">
        <v>95</v>
      </c>
      <c r="D10" s="38"/>
      <c r="E10" s="40"/>
      <c r="F10" s="40"/>
      <c r="G10" s="41" t="s">
        <v>96</v>
      </c>
      <c r="H10" s="41" t="s">
        <v>97</v>
      </c>
      <c r="I10" s="24"/>
      <c r="J10" s="37"/>
    </row>
    <row r="11" spans="1:10" ht="35.25" customHeight="1" thickBot="1">
      <c r="A11" s="42"/>
      <c r="B11" s="43"/>
      <c r="C11" s="44"/>
      <c r="D11" s="45"/>
      <c r="E11" s="46"/>
      <c r="F11" s="46"/>
      <c r="G11" s="47" t="s">
        <v>98</v>
      </c>
      <c r="H11" s="47" t="s">
        <v>98</v>
      </c>
      <c r="I11" s="48"/>
      <c r="J11" s="37"/>
    </row>
    <row r="12" spans="1:10" ht="35.25" customHeight="1" thickBot="1">
      <c r="A12" s="49">
        <v>1</v>
      </c>
      <c r="B12" s="50" t="s">
        <v>99</v>
      </c>
      <c r="C12" s="51">
        <f>'人員按分'!C17</f>
        <v>0.4</v>
      </c>
      <c r="D12" s="52" t="s">
        <v>100</v>
      </c>
      <c r="E12" s="53">
        <f>H18+H25+H30+H13</f>
        <v>0</v>
      </c>
      <c r="F12" s="54">
        <f>C13+C18+C25+C30</f>
        <v>27</v>
      </c>
      <c r="G12" s="54">
        <f>IF(E12&gt;0,E12/F12,0)</f>
        <v>0</v>
      </c>
      <c r="H12" s="53">
        <f>ROUND(IF(C12&gt;0,C12*G12,0),4)</f>
        <v>0</v>
      </c>
      <c r="I12" s="55" t="s">
        <v>101</v>
      </c>
      <c r="J12" s="37"/>
    </row>
    <row r="13" spans="1:10" ht="35.25" customHeight="1" thickBot="1">
      <c r="A13" s="49">
        <v>2</v>
      </c>
      <c r="B13" s="50" t="s">
        <v>102</v>
      </c>
      <c r="C13" s="51">
        <f>'人員按分'!C18</f>
        <v>1</v>
      </c>
      <c r="D13" s="52" t="s">
        <v>103</v>
      </c>
      <c r="E13" s="53">
        <f>H18+H25+H30</f>
        <v>0</v>
      </c>
      <c r="F13" s="54">
        <f>C18+C25+C30</f>
        <v>26</v>
      </c>
      <c r="G13" s="54">
        <f>IF(E13&gt;0,E13/F13,0)</f>
        <v>0</v>
      </c>
      <c r="H13" s="53">
        <f>ROUND(IF(C13&gt;0,C13*G13,0),4)</f>
        <v>0</v>
      </c>
      <c r="I13" s="55" t="s">
        <v>104</v>
      </c>
      <c r="J13" s="37"/>
    </row>
    <row r="14" spans="1:10" ht="35.25" customHeight="1">
      <c r="A14" s="42"/>
      <c r="B14" s="50" t="s">
        <v>105</v>
      </c>
      <c r="C14" s="56">
        <f>SUM(C12:C13)</f>
        <v>1.4</v>
      </c>
      <c r="D14" s="45"/>
      <c r="E14" s="53"/>
      <c r="F14" s="46"/>
      <c r="G14" s="54"/>
      <c r="H14" s="53">
        <f>SUM(H8:H13)</f>
        <v>0</v>
      </c>
      <c r="I14" s="48"/>
      <c r="J14" s="37"/>
    </row>
    <row r="15" spans="1:10" ht="35.25" customHeight="1" thickBot="1">
      <c r="A15" s="42"/>
      <c r="B15" s="50" t="s">
        <v>174</v>
      </c>
      <c r="C15" s="44"/>
      <c r="D15" s="45"/>
      <c r="E15" s="53"/>
      <c r="F15" s="46"/>
      <c r="G15" s="47" t="s">
        <v>98</v>
      </c>
      <c r="H15" s="57" t="s">
        <v>98</v>
      </c>
      <c r="I15" s="48"/>
      <c r="J15" s="37"/>
    </row>
    <row r="16" spans="1:10" ht="35.25" customHeight="1" thickBot="1">
      <c r="A16" s="49">
        <v>3</v>
      </c>
      <c r="B16" s="50" t="s">
        <v>106</v>
      </c>
      <c r="C16" s="51">
        <f>'人員按分'!C21</f>
        <v>1</v>
      </c>
      <c r="D16" s="52"/>
      <c r="E16" s="53">
        <f>H17</f>
        <v>0</v>
      </c>
      <c r="F16" s="54">
        <f>C17</f>
        <v>6</v>
      </c>
      <c r="G16" s="54">
        <f>IF(E16&gt;0,E16/F16,0)</f>
        <v>0</v>
      </c>
      <c r="H16" s="53">
        <f>ROUND(IF(C16&gt;0,C16*G16,0),4)</f>
        <v>0</v>
      </c>
      <c r="I16" s="55" t="s">
        <v>107</v>
      </c>
      <c r="J16" s="37"/>
    </row>
    <row r="17" spans="1:10" ht="35.25" customHeight="1" thickBot="1">
      <c r="A17" s="49">
        <v>4</v>
      </c>
      <c r="B17" s="50" t="s">
        <v>108</v>
      </c>
      <c r="C17" s="51">
        <f>'人員按分'!C22</f>
        <v>6</v>
      </c>
      <c r="D17" s="52" t="s">
        <v>109</v>
      </c>
      <c r="E17" s="53">
        <f>H25+H30</f>
        <v>0</v>
      </c>
      <c r="F17" s="54">
        <f>C25+C30</f>
        <v>19</v>
      </c>
      <c r="G17" s="54">
        <f>IF(E17&gt;0,E17/F17,0)</f>
        <v>0</v>
      </c>
      <c r="H17" s="53">
        <f>ROUND(IF(C17&gt;0,C17*G17,0),4)</f>
        <v>0</v>
      </c>
      <c r="I17" s="55" t="s">
        <v>110</v>
      </c>
      <c r="J17" s="37"/>
    </row>
    <row r="18" spans="1:10" ht="35.25" customHeight="1">
      <c r="A18" s="42"/>
      <c r="B18" s="50" t="s">
        <v>105</v>
      </c>
      <c r="C18" s="56">
        <f>SUM(C16:C17)</f>
        <v>7</v>
      </c>
      <c r="D18" s="45"/>
      <c r="E18" s="53"/>
      <c r="F18" s="46"/>
      <c r="G18" s="54"/>
      <c r="H18" s="53">
        <f>SUM(H16:H17)</f>
        <v>0</v>
      </c>
      <c r="I18" s="48"/>
      <c r="J18" s="37"/>
    </row>
    <row r="19" spans="1:10" ht="35.25" customHeight="1" thickBot="1">
      <c r="A19" s="42"/>
      <c r="B19" s="50" t="s">
        <v>175</v>
      </c>
      <c r="C19" s="44"/>
      <c r="D19" s="45"/>
      <c r="E19" s="53"/>
      <c r="F19" s="46"/>
      <c r="G19" s="54"/>
      <c r="H19" s="53"/>
      <c r="I19" s="48"/>
      <c r="J19" s="37"/>
    </row>
    <row r="20" spans="1:10" ht="35.25" customHeight="1" thickBot="1">
      <c r="A20" s="49">
        <v>5</v>
      </c>
      <c r="B20" s="50" t="s">
        <v>111</v>
      </c>
      <c r="C20" s="51">
        <f>'人員按分'!C25</f>
        <v>2</v>
      </c>
      <c r="D20" s="52"/>
      <c r="E20" s="58">
        <f>SUM(H21:H24)</f>
        <v>0</v>
      </c>
      <c r="F20" s="59">
        <f>SUM(C21:C24)</f>
        <v>17</v>
      </c>
      <c r="G20" s="54">
        <f>IF(E20&gt;0,E20/F20,0)</f>
        <v>0</v>
      </c>
      <c r="H20" s="53">
        <f>ROUND(IF(C20&gt;0,C20*G20,0),4)</f>
        <v>0</v>
      </c>
      <c r="I20" s="55" t="s">
        <v>112</v>
      </c>
      <c r="J20" s="37"/>
    </row>
    <row r="21" spans="1:10" ht="35.25" customHeight="1" thickBot="1">
      <c r="A21" s="49">
        <v>6</v>
      </c>
      <c r="B21" s="50" t="s">
        <v>113</v>
      </c>
      <c r="C21" s="51">
        <f>'人員按分'!C26</f>
        <v>0</v>
      </c>
      <c r="D21" s="52" t="s">
        <v>114</v>
      </c>
      <c r="E21" s="58">
        <v>0</v>
      </c>
      <c r="F21" s="60">
        <v>0</v>
      </c>
      <c r="G21" s="54">
        <f>IF(E21&gt;0,E21/F21,0)</f>
        <v>0</v>
      </c>
      <c r="H21" s="53">
        <f>ROUND(IF(C21&gt;0,C21*G21,0),4)</f>
        <v>0</v>
      </c>
      <c r="I21" s="55"/>
      <c r="J21" s="37"/>
    </row>
    <row r="22" spans="1:10" ht="35.25" customHeight="1" thickBot="1">
      <c r="A22" s="49">
        <v>7</v>
      </c>
      <c r="B22" s="50" t="s">
        <v>115</v>
      </c>
      <c r="C22" s="51">
        <f>'人員按分'!C27</f>
        <v>7</v>
      </c>
      <c r="D22" s="52" t="s">
        <v>116</v>
      </c>
      <c r="E22" s="61">
        <f>$C$5</f>
        <v>0</v>
      </c>
      <c r="F22" s="61">
        <f>$C$4</f>
        <v>96000</v>
      </c>
      <c r="G22" s="54">
        <f>IF(E22&gt;0,E22/F22,0)</f>
        <v>0</v>
      </c>
      <c r="H22" s="53">
        <f>ROUND(IF(C22&gt;0,C22*G22,0),4)</f>
        <v>0</v>
      </c>
      <c r="I22" s="55" t="s">
        <v>117</v>
      </c>
      <c r="J22" s="37"/>
    </row>
    <row r="23" spans="1:10" ht="35.25" customHeight="1" thickBot="1">
      <c r="A23" s="49">
        <v>8</v>
      </c>
      <c r="B23" s="50" t="s">
        <v>118</v>
      </c>
      <c r="C23" s="51">
        <f>'人員按分'!C28</f>
        <v>4</v>
      </c>
      <c r="D23" s="52" t="s">
        <v>116</v>
      </c>
      <c r="E23" s="61">
        <f>$C$5</f>
        <v>0</v>
      </c>
      <c r="F23" s="61">
        <f>$C$4</f>
        <v>96000</v>
      </c>
      <c r="G23" s="54">
        <f>IF(E23&gt;0,E23/F23,0)</f>
        <v>0</v>
      </c>
      <c r="H23" s="53">
        <f>ROUND(IF(C23&gt;0,C23*G23,0),4)</f>
        <v>0</v>
      </c>
      <c r="I23" s="55" t="s">
        <v>117</v>
      </c>
      <c r="J23" s="37"/>
    </row>
    <row r="24" spans="1:10" ht="35.25" customHeight="1" thickBot="1">
      <c r="A24" s="49">
        <v>9</v>
      </c>
      <c r="B24" s="50" t="s">
        <v>119</v>
      </c>
      <c r="C24" s="51">
        <f>'人員按分'!C29</f>
        <v>6</v>
      </c>
      <c r="D24" s="52" t="s">
        <v>120</v>
      </c>
      <c r="E24" s="61">
        <f>$C$3</f>
        <v>0</v>
      </c>
      <c r="F24" s="61">
        <f>$C$2</f>
        <v>104000</v>
      </c>
      <c r="G24" s="54">
        <f>IF(E24&gt;0,E24/F24,0)</f>
        <v>0</v>
      </c>
      <c r="H24" s="53">
        <f>ROUND(IF(C24&gt;0,C24*G24,0),4)</f>
        <v>0</v>
      </c>
      <c r="I24" s="55" t="s">
        <v>121</v>
      </c>
      <c r="J24" s="37"/>
    </row>
    <row r="25" spans="1:10" ht="35.25" customHeight="1">
      <c r="A25" s="42"/>
      <c r="B25" s="50" t="s">
        <v>105</v>
      </c>
      <c r="C25" s="56">
        <f>SUM(C20:C24)</f>
        <v>19</v>
      </c>
      <c r="D25" s="45"/>
      <c r="E25" s="62"/>
      <c r="F25" s="60"/>
      <c r="G25" s="63"/>
      <c r="H25" s="53">
        <f>SUM(H20:H24)</f>
        <v>0</v>
      </c>
      <c r="I25" s="48"/>
      <c r="J25" s="37"/>
    </row>
    <row r="26" spans="1:10" ht="35.25" customHeight="1" thickBot="1">
      <c r="A26" s="42"/>
      <c r="B26" s="50" t="s">
        <v>176</v>
      </c>
      <c r="C26" s="44"/>
      <c r="D26" s="45"/>
      <c r="E26" s="62"/>
      <c r="F26" s="60"/>
      <c r="G26" s="63"/>
      <c r="H26" s="53"/>
      <c r="I26" s="48"/>
      <c r="J26" s="37"/>
    </row>
    <row r="27" spans="1:10" ht="35.25" customHeight="1" thickBot="1">
      <c r="A27" s="49">
        <v>10</v>
      </c>
      <c r="B27" s="50" t="s">
        <v>122</v>
      </c>
      <c r="C27" s="51">
        <f>'人員按分'!C32</f>
        <v>0</v>
      </c>
      <c r="D27" s="52" t="s">
        <v>123</v>
      </c>
      <c r="E27" s="62">
        <f>H28+H29</f>
        <v>0</v>
      </c>
      <c r="F27" s="59">
        <f>C28+C29</f>
        <v>0</v>
      </c>
      <c r="G27" s="54">
        <f>IF(E27&gt;0,E27/F27,0)</f>
        <v>0</v>
      </c>
      <c r="H27" s="53">
        <f>ROUND(IF(C27&gt;0,C27*G27,0),4)</f>
        <v>0</v>
      </c>
      <c r="I27" s="55" t="s">
        <v>124</v>
      </c>
      <c r="J27" s="37"/>
    </row>
    <row r="28" spans="1:10" ht="35.25" customHeight="1" thickBot="1">
      <c r="A28" s="49">
        <v>11</v>
      </c>
      <c r="B28" s="50" t="s">
        <v>125</v>
      </c>
      <c r="C28" s="51">
        <f>'人員按分'!C33</f>
        <v>0</v>
      </c>
      <c r="D28" s="52" t="s">
        <v>126</v>
      </c>
      <c r="E28" s="61">
        <f>$C$7</f>
        <v>0</v>
      </c>
      <c r="F28" s="61">
        <f>$C$6</f>
        <v>820000</v>
      </c>
      <c r="G28" s="54">
        <f>IF(E28&gt;0,E28/F28,0)</f>
        <v>0</v>
      </c>
      <c r="H28" s="53">
        <f>ROUND(IF(C28&gt;0,C28*G28,0),4)</f>
        <v>0</v>
      </c>
      <c r="I28" s="55" t="s">
        <v>127</v>
      </c>
      <c r="J28" s="37"/>
    </row>
    <row r="29" spans="1:10" ht="35.25" customHeight="1" thickBot="1">
      <c r="A29" s="49">
        <v>12</v>
      </c>
      <c r="B29" s="50" t="s">
        <v>128</v>
      </c>
      <c r="C29" s="51">
        <f>'人員按分'!C34</f>
        <v>0</v>
      </c>
      <c r="D29" s="52" t="s">
        <v>126</v>
      </c>
      <c r="E29" s="61">
        <f>$C$7</f>
        <v>0</v>
      </c>
      <c r="F29" s="61">
        <f>$C$6</f>
        <v>820000</v>
      </c>
      <c r="G29" s="54">
        <f>IF(E29&gt;0,E29/F29,0)</f>
        <v>0</v>
      </c>
      <c r="H29" s="53">
        <f>ROUND(IF(C29&gt;0,C29*G29,0),4)</f>
        <v>0</v>
      </c>
      <c r="I29" s="55" t="s">
        <v>127</v>
      </c>
      <c r="J29" s="37"/>
    </row>
    <row r="30" spans="1:10" ht="35.25" customHeight="1">
      <c r="A30" s="24"/>
      <c r="B30" s="64" t="s">
        <v>105</v>
      </c>
      <c r="C30" s="65">
        <f>SUM(C27:C29)</f>
        <v>0</v>
      </c>
      <c r="D30" s="66"/>
      <c r="E30" s="67"/>
      <c r="F30" s="68"/>
      <c r="G30" s="69"/>
      <c r="H30" s="67">
        <f>SUM(H27:H29)</f>
        <v>0</v>
      </c>
      <c r="I30" s="70"/>
      <c r="J30" s="37"/>
    </row>
    <row r="31" spans="1:10" ht="35.25" customHeight="1">
      <c r="A31" s="42"/>
      <c r="B31" s="71" t="s">
        <v>129</v>
      </c>
      <c r="C31" s="72">
        <f>C14+C18+C25+C30</f>
        <v>27.4</v>
      </c>
      <c r="D31" s="73"/>
      <c r="E31" s="74"/>
      <c r="F31" s="75"/>
      <c r="G31" s="76"/>
      <c r="H31" s="74">
        <f>H14+H30+H25+H18</f>
        <v>0</v>
      </c>
      <c r="I31" s="48"/>
      <c r="J31" s="37"/>
    </row>
    <row r="32" spans="1:10" ht="35.25" customHeight="1">
      <c r="A32" s="38"/>
      <c r="B32" s="77"/>
      <c r="C32" s="78"/>
      <c r="D32" s="78"/>
      <c r="E32" s="78"/>
      <c r="F32" s="78" t="s">
        <v>130</v>
      </c>
      <c r="G32" s="79"/>
      <c r="H32" s="80">
        <f>H31/C31</f>
        <v>0</v>
      </c>
      <c r="I32" s="81"/>
      <c r="J32" s="37"/>
    </row>
    <row r="33" spans="3:6" ht="24.75" customHeight="1">
      <c r="C33" s="18"/>
      <c r="D33" s="82"/>
      <c r="F33" s="83"/>
    </row>
    <row r="34" ht="12">
      <c r="D34" s="83"/>
    </row>
    <row r="35" ht="12">
      <c r="B35" s="83" t="s">
        <v>98</v>
      </c>
    </row>
  </sheetData>
  <sheetProtection sheet="1"/>
  <mergeCells count="6">
    <mergeCell ref="C2:D2"/>
    <mergeCell ref="C3:D3"/>
    <mergeCell ref="C4:D4"/>
    <mergeCell ref="C5:D5"/>
    <mergeCell ref="C6:D6"/>
    <mergeCell ref="C7:D7"/>
  </mergeCells>
  <printOptions/>
  <pageMargins left="0.4330708661417323" right="0.1968503937007874" top="0.3937007874015748" bottom="0.1968503937007874" header="0.5118110236220472" footer="0.23"/>
  <pageSetup horizontalDpi="300" verticalDpi="300" orientation="portrait" paperSize="9" scale="76" r:id="rId1"/>
</worksheet>
</file>

<file path=xl/worksheets/sheet9.xml><?xml version="1.0" encoding="utf-8"?>
<worksheet xmlns="http://schemas.openxmlformats.org/spreadsheetml/2006/main" xmlns:r="http://schemas.openxmlformats.org/officeDocument/2006/relationships">
  <sheetPr transitionEvaluation="1" transitionEntry="1">
    <tabColor theme="0" tint="-0.24997000396251678"/>
  </sheetPr>
  <dimension ref="A1:J35"/>
  <sheetViews>
    <sheetView showGridLines="0" zoomScalePageLayoutView="0" workbookViewId="0" topLeftCell="A1">
      <selection activeCell="A1" sqref="A1"/>
    </sheetView>
  </sheetViews>
  <sheetFormatPr defaultColWidth="13.375" defaultRowHeight="16.5"/>
  <cols>
    <col min="1" max="1" width="3.00390625" style="16" customWidth="1"/>
    <col min="2" max="2" width="17.875" style="16" customWidth="1"/>
    <col min="3" max="3" width="7.625" style="84" customWidth="1"/>
    <col min="4" max="4" width="17.125" style="16" customWidth="1"/>
    <col min="5" max="5" width="11.375" style="16" customWidth="1"/>
    <col min="6" max="6" width="10.375" style="16" customWidth="1"/>
    <col min="7" max="8" width="8.875" style="16" customWidth="1"/>
    <col min="9" max="9" width="29.875" style="16" customWidth="1"/>
    <col min="10" max="16384" width="13.375" style="16" customWidth="1"/>
  </cols>
  <sheetData>
    <row r="1" spans="2:9" ht="25.5" customHeight="1" thickBot="1">
      <c r="B1" s="17" t="s">
        <v>75</v>
      </c>
      <c r="C1" s="18">
        <f>'収支入力'!E6</f>
        <v>26</v>
      </c>
      <c r="D1" s="16" t="s">
        <v>76</v>
      </c>
      <c r="F1" s="28" t="s">
        <v>140</v>
      </c>
      <c r="G1" s="28">
        <f>IF('人員按分'!F8&lt;&gt;"",'人員按分'!F8,"")</f>
      </c>
      <c r="H1" s="28"/>
      <c r="I1" s="28"/>
    </row>
    <row r="2" spans="1:4" ht="25.5" customHeight="1">
      <c r="A2" s="19"/>
      <c r="B2" s="20" t="s">
        <v>77</v>
      </c>
      <c r="C2" s="540">
        <f>'人員按分'!C4</f>
        <v>104000</v>
      </c>
      <c r="D2" s="541"/>
    </row>
    <row r="3" spans="1:6" ht="25.5" customHeight="1">
      <c r="A3" s="21"/>
      <c r="B3" s="22" t="s">
        <v>78</v>
      </c>
      <c r="C3" s="542">
        <f>'人員按分'!F9</f>
        <v>0</v>
      </c>
      <c r="D3" s="543"/>
      <c r="F3" s="23" t="s">
        <v>79</v>
      </c>
    </row>
    <row r="4" spans="1:6" ht="25.5" customHeight="1">
      <c r="A4" s="19"/>
      <c r="B4" s="20" t="s">
        <v>80</v>
      </c>
      <c r="C4" s="542">
        <f>'人員按分'!C5</f>
        <v>96000</v>
      </c>
      <c r="D4" s="543"/>
      <c r="F4" s="16" t="s">
        <v>81</v>
      </c>
    </row>
    <row r="5" spans="1:4" ht="25.5" customHeight="1">
      <c r="A5" s="24"/>
      <c r="B5" s="25" t="s">
        <v>82</v>
      </c>
      <c r="C5" s="542">
        <f>'人員按分'!F10</f>
        <v>0</v>
      </c>
      <c r="D5" s="543"/>
    </row>
    <row r="6" spans="1:4" ht="25.5" customHeight="1">
      <c r="A6" s="21"/>
      <c r="B6" s="26" t="s">
        <v>83</v>
      </c>
      <c r="C6" s="542">
        <f>'人員按分'!C6</f>
        <v>820000</v>
      </c>
      <c r="D6" s="543"/>
    </row>
    <row r="7" spans="1:7" ht="25.5" customHeight="1" thickBot="1">
      <c r="A7" s="24"/>
      <c r="B7" s="25" t="s">
        <v>84</v>
      </c>
      <c r="C7" s="544">
        <f>'人員按分'!F11</f>
        <v>0</v>
      </c>
      <c r="D7" s="545"/>
      <c r="F7" s="27"/>
      <c r="G7" s="16" t="s">
        <v>85</v>
      </c>
    </row>
    <row r="8" spans="1:9" ht="25.5" customHeight="1">
      <c r="A8" s="28"/>
      <c r="B8" s="28"/>
      <c r="C8" s="29"/>
      <c r="D8" s="28"/>
      <c r="E8" s="30"/>
      <c r="F8" s="30"/>
      <c r="G8" s="31"/>
      <c r="H8" s="31"/>
      <c r="I8" s="28"/>
    </row>
    <row r="9" spans="1:10" ht="35.25" customHeight="1">
      <c r="A9" s="32" t="s">
        <v>86</v>
      </c>
      <c r="B9" s="33" t="s">
        <v>87</v>
      </c>
      <c r="C9" s="34" t="s">
        <v>88</v>
      </c>
      <c r="D9" s="33" t="s">
        <v>89</v>
      </c>
      <c r="E9" s="35" t="s">
        <v>90</v>
      </c>
      <c r="F9" s="35" t="s">
        <v>91</v>
      </c>
      <c r="G9" s="36" t="s">
        <v>92</v>
      </c>
      <c r="H9" s="36" t="s">
        <v>93</v>
      </c>
      <c r="I9" s="32" t="s">
        <v>94</v>
      </c>
      <c r="J9" s="37"/>
    </row>
    <row r="10" spans="1:10" ht="35.25" customHeight="1">
      <c r="A10" s="24"/>
      <c r="B10" s="38"/>
      <c r="C10" s="39" t="s">
        <v>95</v>
      </c>
      <c r="D10" s="38"/>
      <c r="E10" s="40"/>
      <c r="F10" s="40"/>
      <c r="G10" s="41" t="s">
        <v>96</v>
      </c>
      <c r="H10" s="41" t="s">
        <v>97</v>
      </c>
      <c r="I10" s="24"/>
      <c r="J10" s="37"/>
    </row>
    <row r="11" spans="1:10" ht="35.25" customHeight="1" thickBot="1">
      <c r="A11" s="42"/>
      <c r="B11" s="43"/>
      <c r="C11" s="44"/>
      <c r="D11" s="45"/>
      <c r="E11" s="46"/>
      <c r="F11" s="46"/>
      <c r="G11" s="47" t="s">
        <v>98</v>
      </c>
      <c r="H11" s="47" t="s">
        <v>98</v>
      </c>
      <c r="I11" s="48"/>
      <c r="J11" s="37"/>
    </row>
    <row r="12" spans="1:10" ht="35.25" customHeight="1" thickBot="1">
      <c r="A12" s="49">
        <v>1</v>
      </c>
      <c r="B12" s="50" t="s">
        <v>99</v>
      </c>
      <c r="C12" s="51">
        <f>'人員按分'!C17</f>
        <v>0.4</v>
      </c>
      <c r="D12" s="52" t="s">
        <v>100</v>
      </c>
      <c r="E12" s="53">
        <f>H18+H25+H30+H13</f>
        <v>0</v>
      </c>
      <c r="F12" s="54">
        <f>C13+C18+C25+C30</f>
        <v>27</v>
      </c>
      <c r="G12" s="54">
        <f>IF(E12&gt;0,E12/F12,0)</f>
        <v>0</v>
      </c>
      <c r="H12" s="53">
        <f>ROUND(IF(C12&gt;0,C12*G12,0),4)</f>
        <v>0</v>
      </c>
      <c r="I12" s="55" t="s">
        <v>101</v>
      </c>
      <c r="J12" s="37"/>
    </row>
    <row r="13" spans="1:10" ht="35.25" customHeight="1" thickBot="1">
      <c r="A13" s="49">
        <v>2</v>
      </c>
      <c r="B13" s="50" t="s">
        <v>102</v>
      </c>
      <c r="C13" s="51">
        <f>'人員按分'!C18</f>
        <v>1</v>
      </c>
      <c r="D13" s="52" t="s">
        <v>103</v>
      </c>
      <c r="E13" s="53">
        <f>H18+H25+H30</f>
        <v>0</v>
      </c>
      <c r="F13" s="54">
        <f>C18+C25+C30</f>
        <v>26</v>
      </c>
      <c r="G13" s="54">
        <f>IF(E13&gt;0,E13/F13,0)</f>
        <v>0</v>
      </c>
      <c r="H13" s="53">
        <f>ROUND(IF(C13&gt;0,C13*G13,0),4)</f>
        <v>0</v>
      </c>
      <c r="I13" s="55" t="s">
        <v>104</v>
      </c>
      <c r="J13" s="37"/>
    </row>
    <row r="14" spans="1:10" ht="35.25" customHeight="1">
      <c r="A14" s="42"/>
      <c r="B14" s="50" t="s">
        <v>105</v>
      </c>
      <c r="C14" s="56">
        <f>SUM(C12:C13)</f>
        <v>1.4</v>
      </c>
      <c r="D14" s="45"/>
      <c r="E14" s="53"/>
      <c r="F14" s="46"/>
      <c r="G14" s="54"/>
      <c r="H14" s="53">
        <f>SUM(H8:H13)</f>
        <v>0</v>
      </c>
      <c r="I14" s="48"/>
      <c r="J14" s="37"/>
    </row>
    <row r="15" spans="1:10" ht="35.25" customHeight="1" thickBot="1">
      <c r="A15" s="42"/>
      <c r="B15" s="50" t="s">
        <v>174</v>
      </c>
      <c r="C15" s="44"/>
      <c r="D15" s="45"/>
      <c r="E15" s="53"/>
      <c r="F15" s="46"/>
      <c r="G15" s="47" t="s">
        <v>98</v>
      </c>
      <c r="H15" s="57" t="s">
        <v>98</v>
      </c>
      <c r="I15" s="48"/>
      <c r="J15" s="37"/>
    </row>
    <row r="16" spans="1:10" ht="35.25" customHeight="1" thickBot="1">
      <c r="A16" s="49">
        <v>3</v>
      </c>
      <c r="B16" s="50" t="s">
        <v>106</v>
      </c>
      <c r="C16" s="51">
        <f>'人員按分'!C21</f>
        <v>1</v>
      </c>
      <c r="D16" s="52"/>
      <c r="E16" s="53">
        <f>H17</f>
        <v>0</v>
      </c>
      <c r="F16" s="54">
        <f>C17</f>
        <v>6</v>
      </c>
      <c r="G16" s="54">
        <f>IF(E16&gt;0,E16/F16,0)</f>
        <v>0</v>
      </c>
      <c r="H16" s="53">
        <f>ROUND(IF(C16&gt;0,C16*G16,0),4)</f>
        <v>0</v>
      </c>
      <c r="I16" s="55" t="s">
        <v>107</v>
      </c>
      <c r="J16" s="37"/>
    </row>
    <row r="17" spans="1:10" ht="35.25" customHeight="1" thickBot="1">
      <c r="A17" s="49">
        <v>4</v>
      </c>
      <c r="B17" s="50" t="s">
        <v>108</v>
      </c>
      <c r="C17" s="51">
        <f>'人員按分'!C22</f>
        <v>6</v>
      </c>
      <c r="D17" s="52" t="s">
        <v>109</v>
      </c>
      <c r="E17" s="53">
        <f>H25+H30</f>
        <v>0</v>
      </c>
      <c r="F17" s="54">
        <f>C25+C30</f>
        <v>19</v>
      </c>
      <c r="G17" s="54">
        <f>IF(E17&gt;0,E17/F17,0)</f>
        <v>0</v>
      </c>
      <c r="H17" s="53">
        <f>ROUND(IF(C17&gt;0,C17*G17,0),4)</f>
        <v>0</v>
      </c>
      <c r="I17" s="55" t="s">
        <v>110</v>
      </c>
      <c r="J17" s="37"/>
    </row>
    <row r="18" spans="1:10" ht="35.25" customHeight="1">
      <c r="A18" s="42"/>
      <c r="B18" s="50" t="s">
        <v>105</v>
      </c>
      <c r="C18" s="56">
        <f>SUM(C16:C17)</f>
        <v>7</v>
      </c>
      <c r="D18" s="45"/>
      <c r="E18" s="53"/>
      <c r="F18" s="46"/>
      <c r="G18" s="54"/>
      <c r="H18" s="53">
        <f>SUM(H16:H17)</f>
        <v>0</v>
      </c>
      <c r="I18" s="48"/>
      <c r="J18" s="37"/>
    </row>
    <row r="19" spans="1:10" ht="35.25" customHeight="1" thickBot="1">
      <c r="A19" s="42"/>
      <c r="B19" s="50" t="s">
        <v>175</v>
      </c>
      <c r="C19" s="44"/>
      <c r="D19" s="45"/>
      <c r="E19" s="53"/>
      <c r="F19" s="46"/>
      <c r="G19" s="54"/>
      <c r="H19" s="53"/>
      <c r="I19" s="48"/>
      <c r="J19" s="37"/>
    </row>
    <row r="20" spans="1:10" ht="35.25" customHeight="1" thickBot="1">
      <c r="A20" s="49">
        <v>5</v>
      </c>
      <c r="B20" s="50" t="s">
        <v>111</v>
      </c>
      <c r="C20" s="51">
        <f>'人員按分'!C25</f>
        <v>2</v>
      </c>
      <c r="D20" s="52"/>
      <c r="E20" s="58">
        <f>SUM(H21:H24)</f>
        <v>0</v>
      </c>
      <c r="F20" s="59">
        <f>SUM(C21:C24)</f>
        <v>17</v>
      </c>
      <c r="G20" s="54">
        <f>IF(E20&gt;0,E20/F20,0)</f>
        <v>0</v>
      </c>
      <c r="H20" s="53">
        <f>ROUND(IF(C20&gt;0,C20*G20,0),4)</f>
        <v>0</v>
      </c>
      <c r="I20" s="55" t="s">
        <v>112</v>
      </c>
      <c r="J20" s="37"/>
    </row>
    <row r="21" spans="1:10" ht="35.25" customHeight="1" thickBot="1">
      <c r="A21" s="49">
        <v>6</v>
      </c>
      <c r="B21" s="50" t="s">
        <v>113</v>
      </c>
      <c r="C21" s="51">
        <f>'人員按分'!C26</f>
        <v>0</v>
      </c>
      <c r="D21" s="52" t="s">
        <v>114</v>
      </c>
      <c r="E21" s="58">
        <v>0</v>
      </c>
      <c r="F21" s="60">
        <v>0</v>
      </c>
      <c r="G21" s="54">
        <f>IF(E21&gt;0,E21/F21,0)</f>
        <v>0</v>
      </c>
      <c r="H21" s="53">
        <f>ROUND(IF(C21&gt;0,C21*G21,0),4)</f>
        <v>0</v>
      </c>
      <c r="I21" s="55"/>
      <c r="J21" s="37"/>
    </row>
    <row r="22" spans="1:10" ht="35.25" customHeight="1" thickBot="1">
      <c r="A22" s="49">
        <v>7</v>
      </c>
      <c r="B22" s="50" t="s">
        <v>115</v>
      </c>
      <c r="C22" s="51">
        <f>'人員按分'!C27</f>
        <v>7</v>
      </c>
      <c r="D22" s="52" t="s">
        <v>116</v>
      </c>
      <c r="E22" s="61">
        <f>$C$5</f>
        <v>0</v>
      </c>
      <c r="F22" s="61">
        <f>$C$4</f>
        <v>96000</v>
      </c>
      <c r="G22" s="54">
        <f>IF(E22&gt;0,E22/F22,0)</f>
        <v>0</v>
      </c>
      <c r="H22" s="53">
        <f>ROUND(IF(C22&gt;0,C22*G22,0),4)</f>
        <v>0</v>
      </c>
      <c r="I22" s="55" t="s">
        <v>117</v>
      </c>
      <c r="J22" s="37"/>
    </row>
    <row r="23" spans="1:10" ht="35.25" customHeight="1" thickBot="1">
      <c r="A23" s="49">
        <v>8</v>
      </c>
      <c r="B23" s="50" t="s">
        <v>118</v>
      </c>
      <c r="C23" s="51">
        <f>'人員按分'!C28</f>
        <v>4</v>
      </c>
      <c r="D23" s="52" t="s">
        <v>116</v>
      </c>
      <c r="E23" s="61">
        <f>$C$5</f>
        <v>0</v>
      </c>
      <c r="F23" s="61">
        <f>$C$4</f>
        <v>96000</v>
      </c>
      <c r="G23" s="54">
        <f>IF(E23&gt;0,E23/F23,0)</f>
        <v>0</v>
      </c>
      <c r="H23" s="53">
        <f>ROUND(IF(C23&gt;0,C23*G23,0),4)</f>
        <v>0</v>
      </c>
      <c r="I23" s="55" t="s">
        <v>117</v>
      </c>
      <c r="J23" s="37"/>
    </row>
    <row r="24" spans="1:10" ht="35.25" customHeight="1" thickBot="1">
      <c r="A24" s="49">
        <v>9</v>
      </c>
      <c r="B24" s="50" t="s">
        <v>119</v>
      </c>
      <c r="C24" s="51">
        <f>'人員按分'!C29</f>
        <v>6</v>
      </c>
      <c r="D24" s="52" t="s">
        <v>120</v>
      </c>
      <c r="E24" s="61">
        <f>$C$3</f>
        <v>0</v>
      </c>
      <c r="F24" s="61">
        <f>$C$2</f>
        <v>104000</v>
      </c>
      <c r="G24" s="54">
        <f>IF(E24&gt;0,E24/F24,0)</f>
        <v>0</v>
      </c>
      <c r="H24" s="53">
        <f>ROUND(IF(C24&gt;0,C24*G24,0),4)</f>
        <v>0</v>
      </c>
      <c r="I24" s="55" t="s">
        <v>121</v>
      </c>
      <c r="J24" s="37"/>
    </row>
    <row r="25" spans="1:10" ht="35.25" customHeight="1">
      <c r="A25" s="42"/>
      <c r="B25" s="50" t="s">
        <v>105</v>
      </c>
      <c r="C25" s="56">
        <f>SUM(C20:C24)</f>
        <v>19</v>
      </c>
      <c r="D25" s="45"/>
      <c r="E25" s="62"/>
      <c r="F25" s="60"/>
      <c r="G25" s="63"/>
      <c r="H25" s="53">
        <f>SUM(H20:H24)</f>
        <v>0</v>
      </c>
      <c r="I25" s="48"/>
      <c r="J25" s="37"/>
    </row>
    <row r="26" spans="1:10" ht="35.25" customHeight="1" thickBot="1">
      <c r="A26" s="42"/>
      <c r="B26" s="50" t="s">
        <v>176</v>
      </c>
      <c r="C26" s="44"/>
      <c r="D26" s="45"/>
      <c r="E26" s="62"/>
      <c r="F26" s="60"/>
      <c r="G26" s="63"/>
      <c r="H26" s="53"/>
      <c r="I26" s="48"/>
      <c r="J26" s="37"/>
    </row>
    <row r="27" spans="1:10" ht="35.25" customHeight="1" thickBot="1">
      <c r="A27" s="49">
        <v>10</v>
      </c>
      <c r="B27" s="50" t="s">
        <v>122</v>
      </c>
      <c r="C27" s="51">
        <f>'人員按分'!C32</f>
        <v>0</v>
      </c>
      <c r="D27" s="52" t="s">
        <v>123</v>
      </c>
      <c r="E27" s="62">
        <f>H28+H29</f>
        <v>0</v>
      </c>
      <c r="F27" s="59">
        <f>C28+C29</f>
        <v>0</v>
      </c>
      <c r="G27" s="54">
        <f>IF(E27&gt;0,E27/F27,0)</f>
        <v>0</v>
      </c>
      <c r="H27" s="53">
        <f>ROUND(IF(C27&gt;0,C27*G27,0),4)</f>
        <v>0</v>
      </c>
      <c r="I27" s="55" t="s">
        <v>124</v>
      </c>
      <c r="J27" s="37"/>
    </row>
    <row r="28" spans="1:10" ht="35.25" customHeight="1" thickBot="1">
      <c r="A28" s="49">
        <v>11</v>
      </c>
      <c r="B28" s="50" t="s">
        <v>125</v>
      </c>
      <c r="C28" s="51">
        <f>'人員按分'!C33</f>
        <v>0</v>
      </c>
      <c r="D28" s="52" t="s">
        <v>126</v>
      </c>
      <c r="E28" s="61">
        <f>$C$7</f>
        <v>0</v>
      </c>
      <c r="F28" s="61">
        <f>$C$6</f>
        <v>820000</v>
      </c>
      <c r="G28" s="54">
        <f>IF(E28&gt;0,E28/F28,0)</f>
        <v>0</v>
      </c>
      <c r="H28" s="53">
        <f>ROUND(IF(C28&gt;0,C28*G28,0),4)</f>
        <v>0</v>
      </c>
      <c r="I28" s="55" t="s">
        <v>127</v>
      </c>
      <c r="J28" s="37"/>
    </row>
    <row r="29" spans="1:10" ht="35.25" customHeight="1" thickBot="1">
      <c r="A29" s="49">
        <v>12</v>
      </c>
      <c r="B29" s="50" t="s">
        <v>128</v>
      </c>
      <c r="C29" s="51">
        <f>'人員按分'!C34</f>
        <v>0</v>
      </c>
      <c r="D29" s="52" t="s">
        <v>126</v>
      </c>
      <c r="E29" s="61">
        <f>$C$7</f>
        <v>0</v>
      </c>
      <c r="F29" s="61">
        <f>$C$6</f>
        <v>820000</v>
      </c>
      <c r="G29" s="54">
        <f>IF(E29&gt;0,E29/F29,0)</f>
        <v>0</v>
      </c>
      <c r="H29" s="53">
        <f>ROUND(IF(C29&gt;0,C29*G29,0),4)</f>
        <v>0</v>
      </c>
      <c r="I29" s="55" t="s">
        <v>127</v>
      </c>
      <c r="J29" s="37"/>
    </row>
    <row r="30" spans="1:10" ht="35.25" customHeight="1">
      <c r="A30" s="24"/>
      <c r="B30" s="64" t="s">
        <v>105</v>
      </c>
      <c r="C30" s="65">
        <f>SUM(C27:C29)</f>
        <v>0</v>
      </c>
      <c r="D30" s="66"/>
      <c r="E30" s="67"/>
      <c r="F30" s="68"/>
      <c r="G30" s="69"/>
      <c r="H30" s="67">
        <f>SUM(H27:H29)</f>
        <v>0</v>
      </c>
      <c r="I30" s="70"/>
      <c r="J30" s="37"/>
    </row>
    <row r="31" spans="1:10" ht="35.25" customHeight="1">
      <c r="A31" s="42"/>
      <c r="B31" s="71" t="s">
        <v>129</v>
      </c>
      <c r="C31" s="72">
        <f>C14+C18+C25+C30</f>
        <v>27.4</v>
      </c>
      <c r="D31" s="73"/>
      <c r="E31" s="74"/>
      <c r="F31" s="75"/>
      <c r="G31" s="76"/>
      <c r="H31" s="74">
        <f>H14+H30+H25+H18</f>
        <v>0</v>
      </c>
      <c r="I31" s="48"/>
      <c r="J31" s="37"/>
    </row>
    <row r="32" spans="1:10" ht="35.25" customHeight="1">
      <c r="A32" s="38"/>
      <c r="B32" s="77"/>
      <c r="C32" s="78"/>
      <c r="D32" s="78"/>
      <c r="E32" s="78"/>
      <c r="F32" s="78" t="s">
        <v>130</v>
      </c>
      <c r="G32" s="79"/>
      <c r="H32" s="80">
        <f>H31/C31</f>
        <v>0</v>
      </c>
      <c r="I32" s="81"/>
      <c r="J32" s="37"/>
    </row>
    <row r="33" spans="3:6" ht="24.75" customHeight="1">
      <c r="C33" s="18"/>
      <c r="D33" s="82"/>
      <c r="F33" s="83"/>
    </row>
    <row r="34" ht="12">
      <c r="D34" s="83"/>
    </row>
    <row r="35" ht="12">
      <c r="B35" s="83" t="s">
        <v>98</v>
      </c>
    </row>
  </sheetData>
  <sheetProtection sheet="1"/>
  <mergeCells count="6">
    <mergeCell ref="C2:D2"/>
    <mergeCell ref="C3:D3"/>
    <mergeCell ref="C4:D4"/>
    <mergeCell ref="C5:D5"/>
    <mergeCell ref="C6:D6"/>
    <mergeCell ref="C7:D7"/>
  </mergeCells>
  <printOptions/>
  <pageMargins left="0.4330708661417323" right="0.1968503937007874" top="0.3937007874015748" bottom="0.1968503937007874" header="0.5118110236220472" footer="0.23"/>
  <pageSetup horizontalDpi="300" verticalDpi="300" orientation="portrait"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shimada</dc:creator>
  <cp:keywords/>
  <dc:description/>
  <cp:lastModifiedBy>hyhara</cp:lastModifiedBy>
  <cp:lastPrinted>2015-08-12T05:09:47Z</cp:lastPrinted>
  <dcterms:created xsi:type="dcterms:W3CDTF">2013-02-27T02:43:00Z</dcterms:created>
  <dcterms:modified xsi:type="dcterms:W3CDTF">2015-08-12T05:17:09Z</dcterms:modified>
  <cp:category/>
  <cp:version/>
  <cp:contentType/>
  <cp:contentStatus/>
</cp:coreProperties>
</file>